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5480" windowHeight="8190" tabRatio="3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<sst xmlns="http://schemas.openxmlformats.org/spreadsheetml/2006/main" count="47" uniqueCount="29">
  <si>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ПРИЛОЖЕНИЕ 3.                                                            </t>
  </si>
  <si>
    <t>№</t>
  </si>
  <si>
    <t>Наименование показателя</t>
  </si>
  <si>
    <t>Факт</t>
  </si>
  <si>
    <t>План</t>
  </si>
  <si>
    <t>%</t>
  </si>
  <si>
    <t>Доля работающих на малых предприятиях от численности населения трудоспособного возраста МО</t>
  </si>
  <si>
    <t>Уровень зарегистрированной безработицы в МО</t>
  </si>
  <si>
    <t>Общее количество дополнительно созданных временных рабочих мест в период реализации проектов (накопленным итогом)</t>
  </si>
  <si>
    <t>чел.</t>
  </si>
  <si>
    <t>-</t>
  </si>
  <si>
    <t>Среднемесячная заработная плата работников крупных и средних предприятий МО</t>
  </si>
  <si>
    <t>руб.</t>
  </si>
  <si>
    <t>млн. руб.</t>
  </si>
  <si>
    <t>Доля отгруженных товаров, выполненных работ и услуг собственного производства организаций традиционных отраслей в общегородском объеме отгруженных товаров, выполненных работ и услуг собственного производства</t>
  </si>
  <si>
    <t>Доля градообразующих предприятий в общегородском объеме отгруженных товаров, выполненных работ и услуг собственного производства</t>
  </si>
  <si>
    <t>Доля малых предприятий в общегородском объеме отгруженных товаров собственного производства организаций</t>
  </si>
  <si>
    <t>Количество малых предприятий в МО</t>
  </si>
  <si>
    <t>ед.</t>
  </si>
  <si>
    <t>Общий объем дополнительных поступлений от проектов в муниципальный бюджет</t>
  </si>
  <si>
    <t>Объем привлеченных внебюджетных инвестиций</t>
  </si>
  <si>
    <t>Доля собственных доходов бюджета МО в общих доходах МО</t>
  </si>
  <si>
    <t>Объем отгруженных товаров, выполненных работ и услуг собственного производства градообразующим предприятием</t>
  </si>
  <si>
    <t>Объем отгруженных товаров, выполненных работ и услуг собственного производства C, D, E</t>
  </si>
  <si>
    <r>
      <t xml:space="preserve">Ед. </t>
    </r>
    <r>
      <rPr>
        <b/>
        <sz val="10"/>
        <rFont val="Times New Roman"/>
        <family val="1"/>
      </rPr>
      <t>изм.</t>
    </r>
  </si>
  <si>
    <t>9 296,6</t>
  </si>
  <si>
    <t>Общее количество дополнительно созданных постоянных рабочих мест в период эксплуатации проектов,включая градообразующее предприятие (накопленным итогом)</t>
  </si>
  <si>
    <t>Доля работающих на градообразующем предприятии в численности занятых по полному кругу предприятий</t>
  </si>
  <si>
    <t xml:space="preserve">                                                                                                            Целевые показатели Комплексного плана модернизации моногорода Глазова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</si>
</sst>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5" borderId="7" applyNumberFormat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7" borderId="0" applyNumberFormat="0" applyBorder="0" applyAlignment="0" applyProtection="0"/>
  </cellStyleXfs>
  <cellXfs count="36">
    <xf numFmtId="0" fontId="1" fillId="0" borderId="0" xfId="0" applyFont="1" applyAlignment="1">
      <alignment vertical="top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left" vertical="top" inden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164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2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164" fontId="19" fillId="0" borderId="13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2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top" indent="1"/>
      <protection/>
    </xf>
    <xf numFmtId="0" fontId="22" fillId="0" borderId="10" xfId="0" applyNumberFormat="1" applyFont="1" applyFill="1" applyBorder="1" applyAlignment="1" applyProtection="1">
      <alignment horizontal="left" vertical="top" indent="11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top"/>
      <protection/>
    </xf>
    <xf numFmtId="0" fontId="22" fillId="0" borderId="14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 topLeftCell="C1">
      <selection activeCell="K16" sqref="K16"/>
    </sheetView>
  </sheetViews>
  <sheetFormatPr defaultColWidth="9.140625" defaultRowHeight="22.5"/>
  <cols>
    <col min="1" max="1" width="5.8515625" style="1" customWidth="1"/>
    <col min="2" max="2" width="59.00390625" style="1" customWidth="1"/>
    <col min="3" max="3" width="8.8515625" style="1" customWidth="1"/>
    <col min="4" max="4" width="12.421875" style="3" customWidth="1"/>
    <col min="5" max="5" width="11.421875" style="3" customWidth="1"/>
    <col min="6" max="6" width="12.00390625" style="3" customWidth="1"/>
    <col min="7" max="7" width="10.28125" style="3" customWidth="1"/>
    <col min="8" max="8" width="10.57421875" style="3" customWidth="1"/>
    <col min="9" max="9" width="10.8515625" style="3" customWidth="1"/>
    <col min="10" max="10" width="10.00390625" style="3" customWidth="1"/>
    <col min="11" max="11" width="8.7109375" style="3" customWidth="1"/>
    <col min="12" max="13" width="9.8515625" style="3" customWidth="1"/>
    <col min="14" max="16384" width="9.140625" style="1" customWidth="1"/>
  </cols>
  <sheetData>
    <row r="2" ht="19.5" customHeight="1">
      <c r="K2" s="2" t="s">
        <v>0</v>
      </c>
    </row>
    <row r="3" ht="23.25">
      <c r="B3" s="4" t="s">
        <v>28</v>
      </c>
    </row>
    <row r="4" ht="23.25">
      <c r="B4" s="4"/>
    </row>
    <row r="5" spans="1:13" ht="15.75">
      <c r="A5" s="29" t="s">
        <v>1</v>
      </c>
      <c r="B5" s="30" t="s">
        <v>2</v>
      </c>
      <c r="C5" s="31" t="s">
        <v>24</v>
      </c>
      <c r="D5" s="31" t="s">
        <v>3</v>
      </c>
      <c r="E5" s="31"/>
      <c r="F5" s="31"/>
      <c r="G5" s="31"/>
      <c r="H5" s="33" t="s">
        <v>4</v>
      </c>
      <c r="I5" s="34"/>
      <c r="J5" s="34"/>
      <c r="K5" s="34"/>
      <c r="L5" s="34"/>
      <c r="M5" s="35"/>
    </row>
    <row r="6" spans="1:13" ht="15.75">
      <c r="A6" s="29"/>
      <c r="B6" s="30"/>
      <c r="C6" s="32"/>
      <c r="D6" s="5">
        <v>2007</v>
      </c>
      <c r="E6" s="5">
        <v>2008</v>
      </c>
      <c r="F6" s="5">
        <v>2009</v>
      </c>
      <c r="G6" s="5">
        <v>2010</v>
      </c>
      <c r="H6" s="5">
        <v>2011</v>
      </c>
      <c r="I6" s="5">
        <v>2012</v>
      </c>
      <c r="J6" s="5">
        <v>2013</v>
      </c>
      <c r="K6" s="5">
        <v>2014</v>
      </c>
      <c r="L6" s="5">
        <v>2015</v>
      </c>
      <c r="M6" s="5">
        <v>2020</v>
      </c>
    </row>
    <row r="7" spans="1:13" ht="30.75" customHeight="1">
      <c r="A7" s="6">
        <v>1</v>
      </c>
      <c r="B7" s="7" t="s">
        <v>27</v>
      </c>
      <c r="C7" s="8" t="s">
        <v>5</v>
      </c>
      <c r="D7" s="14">
        <f>9312/42351*100</f>
        <v>21.987674435078276</v>
      </c>
      <c r="E7" s="14">
        <f>7317/41875*100</f>
        <v>17.473432835820894</v>
      </c>
      <c r="F7" s="14">
        <f>5282/41024*100</f>
        <v>12.875390015600624</v>
      </c>
      <c r="G7" s="14">
        <f>(4927)/40225*100</f>
        <v>12.248601615910504</v>
      </c>
      <c r="H7" s="14">
        <f>(5117)/41784*100</f>
        <v>12.246314378709554</v>
      </c>
      <c r="I7" s="14">
        <f>(5035)/42125*100</f>
        <v>11.952522255192878</v>
      </c>
      <c r="J7" s="14">
        <f>(4934)/42599*100</f>
        <v>11.58243151247682</v>
      </c>
      <c r="K7" s="14">
        <f>(4884)/43088*100</f>
        <v>11.334942443371704</v>
      </c>
      <c r="L7" s="14">
        <f>(4774)/43155*100</f>
        <v>11.062449310624494</v>
      </c>
      <c r="M7" s="14">
        <f>(4774-110)/43724*100</f>
        <v>10.666910621169153</v>
      </c>
    </row>
    <row r="8" spans="1:13" ht="25.5">
      <c r="A8" s="6">
        <v>2</v>
      </c>
      <c r="B8" s="7" t="s">
        <v>6</v>
      </c>
      <c r="C8" s="8" t="s">
        <v>5</v>
      </c>
      <c r="D8" s="14">
        <f>5366/65188*100</f>
        <v>8.23157636374793</v>
      </c>
      <c r="E8" s="14">
        <f>6115/63874*100</f>
        <v>9.573535397814448</v>
      </c>
      <c r="F8" s="14">
        <f>6340/62674*100</f>
        <v>10.115837508376678</v>
      </c>
      <c r="G8" s="14">
        <f>6640/62661*100</f>
        <v>10.59670289334674</v>
      </c>
      <c r="H8" s="25">
        <f>6670/61246*100</f>
        <v>10.890507135159847</v>
      </c>
      <c r="I8" s="25">
        <f>6837/60046*100</f>
        <v>11.38627052593012</v>
      </c>
      <c r="J8" s="25">
        <f>7179/59932*100</f>
        <v>11.978575719148369</v>
      </c>
      <c r="K8" s="25">
        <f>7538/58418*100</f>
        <v>12.903557122804616</v>
      </c>
      <c r="L8" s="14">
        <f>7613/57418*100</f>
        <v>13.258908356264588</v>
      </c>
      <c r="M8" s="14">
        <f>8002/53362*100</f>
        <v>14.995689816723512</v>
      </c>
    </row>
    <row r="9" spans="1:13" ht="20.25" customHeight="1">
      <c r="A9" s="6">
        <v>3</v>
      </c>
      <c r="B9" s="10" t="s">
        <v>7</v>
      </c>
      <c r="C9" s="8" t="s">
        <v>5</v>
      </c>
      <c r="D9" s="8">
        <v>1.02</v>
      </c>
      <c r="E9" s="8">
        <v>0.92</v>
      </c>
      <c r="F9" s="8">
        <v>2.27</v>
      </c>
      <c r="G9" s="11">
        <v>1.3</v>
      </c>
      <c r="H9" s="26">
        <v>1.3</v>
      </c>
      <c r="I9" s="26">
        <v>1.3</v>
      </c>
      <c r="J9" s="26">
        <v>1.3</v>
      </c>
      <c r="K9" s="26">
        <v>1.3</v>
      </c>
      <c r="L9" s="26">
        <v>1.2</v>
      </c>
      <c r="M9" s="27">
        <v>1.1</v>
      </c>
    </row>
    <row r="10" spans="1:13" ht="25.5">
      <c r="A10" s="6">
        <v>4</v>
      </c>
      <c r="B10" s="7" t="s">
        <v>8</v>
      </c>
      <c r="C10" s="8" t="s">
        <v>9</v>
      </c>
      <c r="D10" s="8" t="s">
        <v>10</v>
      </c>
      <c r="E10" s="8" t="s">
        <v>10</v>
      </c>
      <c r="F10" s="8" t="s">
        <v>10</v>
      </c>
      <c r="G10" s="8">
        <v>1975</v>
      </c>
      <c r="H10" s="28">
        <v>797</v>
      </c>
      <c r="I10" s="28">
        <v>703</v>
      </c>
      <c r="J10" s="28">
        <v>703</v>
      </c>
      <c r="K10" s="28">
        <v>703</v>
      </c>
      <c r="L10" s="8">
        <v>703</v>
      </c>
      <c r="M10" s="8">
        <v>703</v>
      </c>
    </row>
    <row r="11" spans="1:13" ht="38.25">
      <c r="A11" s="6">
        <v>5</v>
      </c>
      <c r="B11" s="7" t="s">
        <v>26</v>
      </c>
      <c r="C11" s="8" t="s">
        <v>9</v>
      </c>
      <c r="D11" s="8" t="s">
        <v>10</v>
      </c>
      <c r="E11" s="8" t="s">
        <v>10</v>
      </c>
      <c r="F11" s="8" t="s">
        <v>10</v>
      </c>
      <c r="G11" s="8">
        <v>343</v>
      </c>
      <c r="H11" s="8">
        <v>651</v>
      </c>
      <c r="I11" s="8">
        <v>736</v>
      </c>
      <c r="J11" s="8">
        <v>827</v>
      </c>
      <c r="K11" s="8">
        <v>888</v>
      </c>
      <c r="L11" s="8">
        <v>922</v>
      </c>
      <c r="M11" s="8">
        <v>922</v>
      </c>
    </row>
    <row r="12" spans="1:13" ht="25.5">
      <c r="A12" s="6">
        <v>6</v>
      </c>
      <c r="B12" s="7" t="s">
        <v>11</v>
      </c>
      <c r="C12" s="8" t="s">
        <v>12</v>
      </c>
      <c r="D12" s="15">
        <v>10245.2</v>
      </c>
      <c r="E12" s="15">
        <v>13182.1</v>
      </c>
      <c r="F12" s="15">
        <v>14276.5</v>
      </c>
      <c r="G12" s="16">
        <v>15404.4</v>
      </c>
      <c r="H12" s="16">
        <f>G12*1.089</f>
        <v>16775.3916</v>
      </c>
      <c r="I12" s="16">
        <f>H12*1.1</f>
        <v>18452.93076</v>
      </c>
      <c r="J12" s="17">
        <f>I12*1.08</f>
        <v>19929.1652208</v>
      </c>
      <c r="K12" s="17">
        <f>J12*1.08</f>
        <v>21523.498438464005</v>
      </c>
      <c r="L12" s="17">
        <f>K12*1.08</f>
        <v>23245.378313541125</v>
      </c>
      <c r="M12" s="17">
        <f>L12*1.08</f>
        <v>25105.008578624416</v>
      </c>
    </row>
    <row r="13" spans="1:13" ht="25.5">
      <c r="A13" s="6">
        <v>7</v>
      </c>
      <c r="B13" s="7" t="s">
        <v>23</v>
      </c>
      <c r="C13" s="8" t="s">
        <v>13</v>
      </c>
      <c r="D13" s="16">
        <v>14361</v>
      </c>
      <c r="E13" s="16">
        <v>17524</v>
      </c>
      <c r="F13" s="18">
        <v>18322</v>
      </c>
      <c r="G13" s="19">
        <v>22008</v>
      </c>
      <c r="H13" s="19">
        <f>G13*1.03</f>
        <v>22668.24</v>
      </c>
      <c r="I13" s="19">
        <f>H13*1.08</f>
        <v>24481.699200000003</v>
      </c>
      <c r="J13" s="19">
        <f>I13*1.1</f>
        <v>26929.869120000007</v>
      </c>
      <c r="K13" s="19">
        <f>J13*1.1</f>
        <v>29622.85603200001</v>
      </c>
      <c r="L13" s="19">
        <f>K13*1.1</f>
        <v>32585.141635200016</v>
      </c>
      <c r="M13" s="19">
        <f>L13*1.1</f>
        <v>35843.65579872002</v>
      </c>
    </row>
    <row r="14" spans="1:13" ht="51" hidden="1">
      <c r="A14" s="6">
        <v>8</v>
      </c>
      <c r="B14" s="7" t="s">
        <v>14</v>
      </c>
      <c r="C14" s="8" t="s">
        <v>5</v>
      </c>
      <c r="D14" s="12">
        <v>86</v>
      </c>
      <c r="E14" s="13">
        <v>83.9</v>
      </c>
      <c r="F14" s="13">
        <v>84.2</v>
      </c>
      <c r="G14" s="8">
        <v>83.7</v>
      </c>
      <c r="H14" s="8">
        <v>83.3</v>
      </c>
      <c r="I14" s="8">
        <v>83.6</v>
      </c>
      <c r="J14" s="8">
        <v>79.5</v>
      </c>
      <c r="K14" s="8">
        <v>75.7</v>
      </c>
      <c r="L14" s="8">
        <v>71.5</v>
      </c>
      <c r="M14" s="8">
        <v>50.5</v>
      </c>
    </row>
    <row r="15" spans="1:13" ht="31.5" customHeight="1">
      <c r="A15" s="6">
        <v>9</v>
      </c>
      <c r="B15" s="7" t="s">
        <v>22</v>
      </c>
      <c r="C15" s="11" t="s">
        <v>13</v>
      </c>
      <c r="D15" s="20">
        <v>7916</v>
      </c>
      <c r="E15" s="20">
        <v>9067</v>
      </c>
      <c r="F15" s="21" t="s">
        <v>25</v>
      </c>
      <c r="G15" s="22">
        <v>11690.7</v>
      </c>
      <c r="H15" s="8">
        <v>9304</v>
      </c>
      <c r="I15" s="8">
        <v>9825</v>
      </c>
      <c r="J15" s="8">
        <v>10702</v>
      </c>
      <c r="K15" s="8">
        <v>11654</v>
      </c>
      <c r="L15" s="18">
        <f>K15*1.08</f>
        <v>12586.320000000002</v>
      </c>
      <c r="M15" s="18">
        <f>L15*1.08</f>
        <v>13593.225600000003</v>
      </c>
    </row>
    <row r="16" spans="1:14" ht="38.25">
      <c r="A16" s="6">
        <v>10</v>
      </c>
      <c r="B16" s="7" t="s">
        <v>15</v>
      </c>
      <c r="C16" s="11" t="s">
        <v>5</v>
      </c>
      <c r="D16" s="18">
        <f>D15/D13*100</f>
        <v>55.12150964417519</v>
      </c>
      <c r="E16" s="18">
        <f>E15/E13*100</f>
        <v>51.7404702122803</v>
      </c>
      <c r="F16" s="18">
        <v>50.7</v>
      </c>
      <c r="G16" s="22">
        <f>G15*100/G13</f>
        <v>53.12022900763359</v>
      </c>
      <c r="H16" s="18">
        <f aca="true" t="shared" si="0" ref="H16:M16">H15*100/H13</f>
        <v>41.0442098724912</v>
      </c>
      <c r="I16" s="18">
        <f t="shared" si="0"/>
        <v>40.132018287358086</v>
      </c>
      <c r="J16" s="18">
        <f t="shared" si="0"/>
        <v>39.74025997791406</v>
      </c>
      <c r="K16" s="18">
        <f t="shared" si="0"/>
        <v>39.34124375924724</v>
      </c>
      <c r="L16" s="18">
        <f t="shared" si="0"/>
        <v>38.625948418170026</v>
      </c>
      <c r="M16" s="18">
        <f t="shared" si="0"/>
        <v>37.92365844693057</v>
      </c>
      <c r="N16" s="9"/>
    </row>
    <row r="17" spans="1:13" ht="25.5">
      <c r="A17" s="6">
        <v>11</v>
      </c>
      <c r="B17" s="7" t="s">
        <v>16</v>
      </c>
      <c r="C17" s="11" t="s">
        <v>5</v>
      </c>
      <c r="D17" s="8">
        <v>9.1</v>
      </c>
      <c r="E17" s="8">
        <v>10.98</v>
      </c>
      <c r="F17" s="8">
        <v>11.9</v>
      </c>
      <c r="G17" s="23">
        <v>12.26</v>
      </c>
      <c r="H17" s="8">
        <v>12.63</v>
      </c>
      <c r="I17" s="8">
        <v>13.01</v>
      </c>
      <c r="J17" s="8">
        <v>13.4</v>
      </c>
      <c r="K17" s="8">
        <v>13.8</v>
      </c>
      <c r="L17" s="8">
        <v>14.21</v>
      </c>
      <c r="M17" s="8">
        <v>14.64</v>
      </c>
    </row>
    <row r="18" spans="1:13" ht="19.5" customHeight="1">
      <c r="A18" s="6">
        <v>12</v>
      </c>
      <c r="B18" s="10" t="s">
        <v>17</v>
      </c>
      <c r="C18" s="11" t="s">
        <v>18</v>
      </c>
      <c r="D18" s="24">
        <v>624</v>
      </c>
      <c r="E18" s="24">
        <v>711</v>
      </c>
      <c r="F18" s="8">
        <v>737</v>
      </c>
      <c r="G18" s="23">
        <v>772</v>
      </c>
      <c r="H18" s="8">
        <v>781</v>
      </c>
      <c r="I18" s="8">
        <v>795</v>
      </c>
      <c r="J18" s="8">
        <v>835</v>
      </c>
      <c r="K18" s="8">
        <v>877</v>
      </c>
      <c r="L18" s="8">
        <v>921</v>
      </c>
      <c r="M18" s="8">
        <v>1042</v>
      </c>
    </row>
    <row r="19" spans="1:13" ht="34.5" customHeight="1">
      <c r="A19" s="6">
        <v>13</v>
      </c>
      <c r="B19" s="7" t="s">
        <v>19</v>
      </c>
      <c r="C19" s="11" t="s">
        <v>13</v>
      </c>
      <c r="D19" s="8" t="s">
        <v>10</v>
      </c>
      <c r="E19" s="8" t="s">
        <v>10</v>
      </c>
      <c r="F19" s="8" t="s">
        <v>10</v>
      </c>
      <c r="G19" s="23">
        <v>197.01</v>
      </c>
      <c r="H19" s="8">
        <v>237.77</v>
      </c>
      <c r="I19" s="8">
        <v>254.72</v>
      </c>
      <c r="J19" s="8">
        <v>249.48</v>
      </c>
      <c r="K19" s="8">
        <v>260.38</v>
      </c>
      <c r="L19" s="8">
        <v>267.04</v>
      </c>
      <c r="M19" s="8">
        <v>307.37</v>
      </c>
    </row>
    <row r="20" spans="1:13" ht="19.5" customHeight="1">
      <c r="A20" s="6">
        <v>14</v>
      </c>
      <c r="B20" s="10" t="s">
        <v>20</v>
      </c>
      <c r="C20" s="8" t="s">
        <v>13</v>
      </c>
      <c r="D20" s="8">
        <v>1720.3</v>
      </c>
      <c r="E20" s="8">
        <v>2440.9</v>
      </c>
      <c r="F20" s="8">
        <v>2171.4</v>
      </c>
      <c r="G20" s="8">
        <v>4537.21</v>
      </c>
      <c r="H20" s="8">
        <v>5337.63</v>
      </c>
      <c r="I20" s="8">
        <v>3593.58</v>
      </c>
      <c r="J20" s="8">
        <v>1404</v>
      </c>
      <c r="K20" s="8">
        <v>1404</v>
      </c>
      <c r="L20" s="8">
        <v>1404</v>
      </c>
      <c r="M20" s="8">
        <v>1407.3</v>
      </c>
    </row>
    <row r="21" spans="1:13" ht="19.5" customHeight="1">
      <c r="A21" s="6">
        <v>15</v>
      </c>
      <c r="B21" s="10" t="s">
        <v>21</v>
      </c>
      <c r="C21" s="8" t="s">
        <v>5</v>
      </c>
      <c r="D21" s="8">
        <v>47.4</v>
      </c>
      <c r="E21" s="8">
        <v>43.9</v>
      </c>
      <c r="F21" s="8">
        <v>42.5</v>
      </c>
      <c r="G21" s="8">
        <v>34.68</v>
      </c>
      <c r="H21" s="8">
        <v>48.2</v>
      </c>
      <c r="I21" s="8">
        <v>49.3</v>
      </c>
      <c r="J21" s="8">
        <v>50.5</v>
      </c>
      <c r="K21" s="8">
        <v>51.5</v>
      </c>
      <c r="L21" s="8">
        <v>51.5</v>
      </c>
      <c r="M21" s="8">
        <v>51.5</v>
      </c>
    </row>
  </sheetData>
  <mergeCells count="5">
    <mergeCell ref="H5:M5"/>
    <mergeCell ref="A5:A6"/>
    <mergeCell ref="B5:B6"/>
    <mergeCell ref="C5:C6"/>
    <mergeCell ref="D5:G5"/>
  </mergeCells>
  <printOptions/>
  <pageMargins left="0.26" right="0.17" top="0.35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jhjkk</cp:lastModifiedBy>
  <cp:lastPrinted>2011-01-17T09:49:23Z</cp:lastPrinted>
  <dcterms:created xsi:type="dcterms:W3CDTF">2010-03-30T12:53:20Z</dcterms:created>
  <dcterms:modified xsi:type="dcterms:W3CDTF">2011-03-16T07:57:42Z</dcterms:modified>
  <cp:category/>
  <cp:version/>
  <cp:contentType/>
  <cp:contentStatus/>
</cp:coreProperties>
</file>