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9180" windowHeight="4455" tabRatio="603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<sst xmlns="http://schemas.openxmlformats.org/spreadsheetml/2006/main" count="410" uniqueCount="205">
  <si>
    <t>Бюджетные учреждения</t>
  </si>
  <si>
    <t>Дата</t>
  </si>
  <si>
    <t>№ увед.</t>
  </si>
  <si>
    <t>Раздел</t>
  </si>
  <si>
    <t>Целевая статья</t>
  </si>
  <si>
    <t>Вид расхода</t>
  </si>
  <si>
    <t>Дата и номер Уведомления МФ</t>
  </si>
  <si>
    <t>Основание</t>
  </si>
  <si>
    <t>ОБРАЗОВАНИЕ</t>
  </si>
  <si>
    <t>СОЦИАЛЬНАЯ ПОЛИТИКА</t>
  </si>
  <si>
    <t>Л. В. Одинцова</t>
  </si>
  <si>
    <t>Прочие расходы</t>
  </si>
  <si>
    <t>ИТОГО по статьям</t>
  </si>
  <si>
    <t>Пособия по социальной помощи населению</t>
  </si>
  <si>
    <t>1000</t>
  </si>
  <si>
    <t>ДРУГИЕ ОБЩЕГОСУДАРСТВЕННЫЕ ВОПРОСЫ</t>
  </si>
  <si>
    <t>УПРАВЛЕНИЕ</t>
  </si>
  <si>
    <t>0100</t>
  </si>
  <si>
    <t>Прочие услуги</t>
  </si>
  <si>
    <t>0700</t>
  </si>
  <si>
    <t>Ведомство</t>
  </si>
  <si>
    <t>Увеличение стоимости основных средств</t>
  </si>
  <si>
    <t>Увеличение стоимости нематериальных активов</t>
  </si>
  <si>
    <t>Услуги по содержанию имущества</t>
  </si>
  <si>
    <t>903</t>
  </si>
  <si>
    <t>Заработная плата</t>
  </si>
  <si>
    <t>Начисления на з/пл</t>
  </si>
  <si>
    <t>Прочие выплаты</t>
  </si>
  <si>
    <t>Услуги связи</t>
  </si>
  <si>
    <t>Транспортные услуги</t>
  </si>
  <si>
    <t>Коммунальные услуги</t>
  </si>
  <si>
    <t xml:space="preserve">Арендная плата </t>
  </si>
  <si>
    <t>+</t>
  </si>
  <si>
    <t>по постановлениям</t>
  </si>
  <si>
    <t>по уведомлениям</t>
  </si>
  <si>
    <t>Всего  руб.</t>
  </si>
  <si>
    <t>№ Уведомления об изменении ассигнований</t>
  </si>
  <si>
    <t>Кассовый расход, руб.</t>
  </si>
  <si>
    <t>0920387</t>
  </si>
  <si>
    <t>500</t>
  </si>
  <si>
    <t>5058680</t>
  </si>
  <si>
    <t>0920381</t>
  </si>
  <si>
    <t>№ Уведомления об изменении предельных объемов финансирования</t>
  </si>
  <si>
    <t>0920384</t>
  </si>
  <si>
    <t>Эк. Класс</t>
  </si>
  <si>
    <t>0920382</t>
  </si>
  <si>
    <t>000</t>
  </si>
  <si>
    <t>0000</t>
  </si>
  <si>
    <t>ЖКХ</t>
  </si>
  <si>
    <t>0500</t>
  </si>
  <si>
    <t>7950600</t>
  </si>
  <si>
    <t>340</t>
  </si>
  <si>
    <t>0113</t>
  </si>
  <si>
    <t xml:space="preserve">Выделение денежных средств на проведение городского тематического вечера-концерта, посвященного Дню защитника Отечества </t>
  </si>
  <si>
    <t>№84 от 15.02.11г.</t>
  </si>
  <si>
    <t>ПГА №5/2 от 14.02.2011 года</t>
  </si>
  <si>
    <t>Выделение денежных средств на оказание материальной помощи Петрову Алексею Александровичу, в связи с временным трудным положением</t>
  </si>
  <si>
    <t>1003</t>
  </si>
  <si>
    <t>005</t>
  </si>
  <si>
    <t>262</t>
  </si>
  <si>
    <t>№189Р от 17.02.11г.</t>
  </si>
  <si>
    <t>№91 от 17.02.11г.</t>
  </si>
  <si>
    <t>ПГА №5/3 от 16.02.2011 года</t>
  </si>
  <si>
    <t>Выделение денежных средств на приобретение ценного подарка по случаю 50-летия со дня образования муниципального общеобразовательного учреждения "Средняя общеобразовательная школа №9"</t>
  </si>
  <si>
    <t>0702</t>
  </si>
  <si>
    <t>4219980</t>
  </si>
  <si>
    <t>001</t>
  </si>
  <si>
    <t>310                        340</t>
  </si>
  <si>
    <t>№191Р от 17.02.11г.</t>
  </si>
  <si>
    <t>№92 от 17.02.11г.</t>
  </si>
  <si>
    <t>ПГА №5/1 от 14.02.2011 года</t>
  </si>
  <si>
    <t>№208Р от 22.02.11г.</t>
  </si>
  <si>
    <t>№108 от 22.02.11г.</t>
  </si>
  <si>
    <t>ПГА №5/4 от 18.02.2011 года</t>
  </si>
  <si>
    <t>Выделение денежных средств Лукиной Татьяне Васильевне, проживающей по адресу: г.Глазов, ул.Гайдара, д.20, кв.28, в связи с тяжелой жизненной ситуацией</t>
  </si>
  <si>
    <t>№212Р от 22.02.11г.</t>
  </si>
  <si>
    <t>№114 от 22.02.11г.</t>
  </si>
  <si>
    <t>ПГА №5/5 от 21.02.2011 года</t>
  </si>
  <si>
    <t xml:space="preserve">Выделение денежных средств Галине Мироновне Золотаревой, проживающей по адресу: г.Глазов, ул.Кирова, д.106, кв.26, на проведение операции сыну Золотареву Александру </t>
  </si>
  <si>
    <t>№213Р от 22.02.11г.</t>
  </si>
  <si>
    <t>ПГА №5/6 от 21.02.2011 года</t>
  </si>
  <si>
    <t>Выделение денежных средств Захаровой Галине Сергеевне, проживающей по адресу: г.Глазов, ул.Короленко, д.22Б, кв.9, в связи с тяжелой жизненной ситуацией</t>
  </si>
  <si>
    <t>Выделение денежных средств Елене Сергеевне Спиренковой, проживающей по адресу: г.Глазов, ул.Пряженникова, д.61, кв.4, в связи с тяжелой жизненной ситуацией</t>
  </si>
  <si>
    <t>№275Р от 28.02.11г.</t>
  </si>
  <si>
    <t>№136 от 28.02.11г.</t>
  </si>
  <si>
    <t>ПГА №5/7 от 24.02.2011 года</t>
  </si>
  <si>
    <t>Выделение денежных средств для изготовления книги "История Глазовского мясокомбината"</t>
  </si>
  <si>
    <t>960</t>
  </si>
  <si>
    <t>290</t>
  </si>
  <si>
    <t>№412Р от 14.03.11г.</t>
  </si>
  <si>
    <t>№207 от 15.03.11г.</t>
  </si>
  <si>
    <t>ПГА №5/9 от 02.03.2011 года</t>
  </si>
  <si>
    <t>Выделение денежных средств Администрации города Глазова на приобретение живых цветов</t>
  </si>
  <si>
    <t>№413Р от 14.03.11г</t>
  </si>
  <si>
    <t>ПГА №5/11 от 10.03.2011 года</t>
  </si>
  <si>
    <t>Выделение денежных средств Администрации города Глазова на организацию приема по случаю Международного женского дня 8 Марта</t>
  </si>
  <si>
    <t>№222 от 17.03.11г.</t>
  </si>
  <si>
    <t>ПГА №5/10 от 10.03.2011 года</t>
  </si>
  <si>
    <t>Выделение денежных средств на организацию траурной панихиды по случаю похорон Почетного гражданина города Глазова Шермана Юзефа Хаскелевича</t>
  </si>
  <si>
    <t>№522Р от 24.03.11г.</t>
  </si>
  <si>
    <t>№265 от 24.03.11г.</t>
  </si>
  <si>
    <t>ПГА №5/12 от 23.03.2011 года</t>
  </si>
  <si>
    <t>Выделение денежных средств на оплату оргвзноса для участия делегации во Всероссийском конкурсе юношеских исследовательских работ им. В.И. Вернадского</t>
  </si>
  <si>
    <t>№320 от 06.04.11г.</t>
  </si>
  <si>
    <t>ПГА №5/14 от 06.04.2011 года</t>
  </si>
  <si>
    <t>Выделение денежных средств на оплату поездки ветеранов для участия в Республиканском турнире по Русскому бильярду г. Ижевск 20.02.2010 года</t>
  </si>
  <si>
    <t>222</t>
  </si>
  <si>
    <t>№884Р от 21.04.11г.</t>
  </si>
  <si>
    <t>№386 от 21.04.11г.</t>
  </si>
  <si>
    <t>ПГА №5/13 от 01.04.2011 года</t>
  </si>
  <si>
    <t>Выделение денежных средств на оплату автоуслуг для перевозки участников митинга, исплняющих служебный долг за пределами России</t>
  </si>
  <si>
    <t>ПГА №5/15 от 06.04.2011 года</t>
  </si>
  <si>
    <t>Выделение денежных средств на оплату автоуслуг для перевозки членов делегации, приглашенных для участия в торжественном мероприятии международного фестиваля цирковых искусств</t>
  </si>
  <si>
    <t>ПГА №5/16 от 06.04.2011 года</t>
  </si>
  <si>
    <t>Выделение денежных средств на оплату автоуслуг для перевозки членов делегации для участия в торжественном собрании и праздничном концерте, посвященным Дню защитника Отечества</t>
  </si>
  <si>
    <t>ПГА №5/17 от 06.04.2011 года</t>
  </si>
  <si>
    <t>Выделение денежных средств на оплату автоуслуг для перевозки членов делегации, приглашенных для участия в торжественном мероприятии, посвященном Международному женскому дню 8-ое марта</t>
  </si>
  <si>
    <t>ПГА №5/18 от 06.04.2011 года</t>
  </si>
  <si>
    <t>Выделение денежных средств на организацию официального приема участников XVIII традиционной зимней встречи по спорту управлений ФСБ России "Глазовская звезда"</t>
  </si>
  <si>
    <t>ПГА №5/19 от 06.04.2011 года</t>
  </si>
  <si>
    <t>Выделение денежных средств для изготовления переходящего Приза Главы города Глазова для награждения победителей Открытого Республиканского фестиваля духовых оркестров "Весенний перезвон"</t>
  </si>
  <si>
    <t>ПГА №5/21 от 11.04.2011 года</t>
  </si>
  <si>
    <t>Выделение денежных средств ГОУ ВПО ГГПИ им. В.Г. Короленко на проведение фестиваля студенческого творчества "Весна ГГПИ-2011"</t>
  </si>
  <si>
    <t>№392 от 21.04.11г.</t>
  </si>
  <si>
    <t>ПГА №5/20 от 06.04.2011 года</t>
  </si>
  <si>
    <t>Выделение денежных средств на приобретение ценного подарка победителю Фестиваля детского творчества, посвященного 15-летию топливной компании "ТВЭЛ"</t>
  </si>
  <si>
    <t>№958Р от 28.04.11г</t>
  </si>
  <si>
    <t>№417 от 28.04.11г.</t>
  </si>
  <si>
    <t>ПГА №5/23 от 26.04.2011 года</t>
  </si>
  <si>
    <t>Выделение денежных средств на организацию официального приема ветеранов Великой Отечественной войны 1941-1945 годов по случаю 66-ой годовщины со дня победы в Великой Отечественной войне 1941-1945 годов</t>
  </si>
  <si>
    <t>113</t>
  </si>
  <si>
    <t>ПГА №5/24 от 28.04.2011 года</t>
  </si>
  <si>
    <t>№429от 05.05.11г.</t>
  </si>
  <si>
    <t>№167Р от 15.02.11г.</t>
  </si>
  <si>
    <t>№754Р от 06.04.11г.</t>
  </si>
  <si>
    <t>№464Р от 17.03.11г.</t>
  </si>
  <si>
    <t>№885Р от 21.04.11г.</t>
  </si>
  <si>
    <t>№886Р от 21.04.11г.</t>
  </si>
  <si>
    <t>№887Р от 21.04.11г.</t>
  </si>
  <si>
    <t>№1037Р от 05.05.11г.</t>
  </si>
  <si>
    <t>№895Р от 21.04.11г.</t>
  </si>
  <si>
    <t>Выделение денежных средств на организацию участия Образцового шоу-коллектива "Хок" МОУ ДОД "ДЮЦ" в Международном детском эстрадном конкурсе-фестивале "Звезду зажигает "Орленок" 2011"</t>
  </si>
  <si>
    <t>№1215Р от 20.05.11г</t>
  </si>
  <si>
    <t>№487 от 20.05.11г.</t>
  </si>
  <si>
    <t>ПГА №5/28 от 16.05.2011 года</t>
  </si>
  <si>
    <t>Выделение денежных средств на организацию и проведение официального приема семейных пар города Глазова по случаю 50-, 55- и 60-летия совместной жизни</t>
  </si>
  <si>
    <t>№1218Р от 20.05.11г</t>
  </si>
  <si>
    <t>№489 от 20.05.11г.</t>
  </si>
  <si>
    <t>ПГА №5/29 от 19.05.2011 года</t>
  </si>
  <si>
    <t>Выделение денежных средств Елене Юрьевне Устюжаниной в связи с тяжелой жизненной ситуацией</t>
  </si>
  <si>
    <t>ПГА №5/30 от 19.05.2011 года</t>
  </si>
  <si>
    <t>Выделение денежных средств Торхову Андрею Александровичу, проживающему по адресу: г.Глазов, ул.Мира, д.41, кв.15, пострадавшему от пожара</t>
  </si>
  <si>
    <t>ПГА №5/31 от 19.05.2011 года</t>
  </si>
  <si>
    <t>Выделение денежных средств на организацию поездки делегатов г.Глазова на мероприятия, посвященные 25-летию со дня аварии на Чернобыльской АЭС</t>
  </si>
  <si>
    <t>№1674Р от 17.06.11г.</t>
  </si>
  <si>
    <t>ПГА №5/26 от 29.04.2011 ода</t>
  </si>
  <si>
    <t>№1672Р от 17.06.11г.</t>
  </si>
  <si>
    <t>ПГА №5/25 от 28.04.2011 года</t>
  </si>
  <si>
    <t>Выделение денжных средств на организацию и проведение выездного заседания комиссии Приволжского регионального центра по делам гражданской обороны, ЧС и ликвидации последствий стихийгых бедствий на территории МО "Город Глазов"</t>
  </si>
  <si>
    <t>№1673Р от 17.06.11г.</t>
  </si>
  <si>
    <t>ПГА №5/35 от 09.06.2011 года</t>
  </si>
  <si>
    <t>№600 от 20.06.11г.</t>
  </si>
  <si>
    <t>№1677Р от 20.06.11г.</t>
  </si>
  <si>
    <t>ПГА №5/38 от 16.06.2011 года</t>
  </si>
  <si>
    <t>№601 от 20.06.11г.</t>
  </si>
  <si>
    <t>Выделение денежных средств на приобретение подарочных наборов для ветеранов ВОВ по случаю 66-ой годовщины со дня Победы</t>
  </si>
  <si>
    <t>Выделение ГОУ ВПО " Глазовский государственный педагогический институт имени В.Г.Короленко" денежных средств на изготовление документов на конкурс " Лучшее муниципальное образование Удмуртской республики"</t>
  </si>
  <si>
    <t>226</t>
  </si>
  <si>
    <t>№1754Р от 23.06.11г.</t>
  </si>
  <si>
    <t>№ 620 от 24.06.11г.</t>
  </si>
  <si>
    <t>ПГА №5/22 от 20.04.2011 года</t>
  </si>
  <si>
    <t>Выделение денежных средств для организации поездки ветеранов Великой Отечественной войны в г.Ижевск для участия в праздничных мероприятиях, посвященных 66-й гововщине Победы в Великой Отечественной войне 1941-1945 гг.</t>
  </si>
  <si>
    <t>№1755Р от 23.06.11г.</t>
  </si>
  <si>
    <t>ПГА №5/27 от 11.05.2011 года</t>
  </si>
  <si>
    <t>Выделение денежных средств для организации участия делегации юных журналистов газеты " Авось-КА" в фестивале " визуальных искусств"и работе в пресс-центре Всероссийского детского центра " Орленок"</t>
  </si>
  <si>
    <t>№1756Р от 23.06.11г.</t>
  </si>
  <si>
    <t>ПГА №5/32 от 30.05.2011 года</t>
  </si>
  <si>
    <t>Выделение денежных средств на организацию общегородского мероприятия " Открытие спортивной площадки в микрорайоне " Сыга-2"</t>
  </si>
  <si>
    <t>№1757Р от 23.06.11г.</t>
  </si>
  <si>
    <t>ПГА №5/34 от 03.06.2011 года</t>
  </si>
  <si>
    <t>Выделение денежных средств на организацию официального приема Главы города Глазова, посвященного рождению одновременно троих детей в семье Лебедевых</t>
  </si>
  <si>
    <t>№1758Р от 23.06.11г.</t>
  </si>
  <si>
    <t>ПГА №5/36 от 14.06.2011 года</t>
  </si>
  <si>
    <t>Выделение денежных средств на организацию общегородского мероприятия " Праздник Двора:" День России- всем двором!"</t>
  </si>
  <si>
    <t>№1759Р от 23.06.11г.</t>
  </si>
  <si>
    <t>ПГА №5/37 от 14.06.2011 года</t>
  </si>
  <si>
    <t>Веделение денежных средств на организацию траурной панихиды по случаю похорон Харитонова Александра Викторовича</t>
  </si>
  <si>
    <t>№1760Р от 24.06.11г.</t>
  </si>
  <si>
    <t>№ 621 от 24.06.11г.</t>
  </si>
  <si>
    <t>ПГА №5/41 от 23.06.2011 года</t>
  </si>
  <si>
    <t>Выделение денежных средств по случаю участия в национальном празднике " Гербер" муниципального образования " Глазовский район"</t>
  </si>
  <si>
    <t>№1797Р от 24.06.11г.</t>
  </si>
  <si>
    <t>№ 624 от 27.06.11г.</t>
  </si>
  <si>
    <t>ПГА №5/39 от 20.06.2011 года</t>
  </si>
  <si>
    <t>Выделение денежных средств по случаю участия в республиканском национальном празднике бесермянского народа " Корбан"</t>
  </si>
  <si>
    <t>№1798Р от 24.06.11г.</t>
  </si>
  <si>
    <t>ПГА №5/40 от 20.06.2011 года</t>
  </si>
  <si>
    <t>Выделение денежных средств на оказание материальной помощи Зыковой Людмиле Михайловне, в связи с тяжелой денежной ситуацией</t>
  </si>
  <si>
    <t>Выделение денежных средств Уткину Дмитрию Александровичу, проживающему по адресу: г.Глазов, ул.Южная, д.9,кв.6,ком.2, в связи с тяжелой жизненной ситуацией</t>
  </si>
  <si>
    <t>№1813Р от 27.06.11г</t>
  </si>
  <si>
    <t>№627 от 27.06.11г.</t>
  </si>
  <si>
    <t>ПГА №5/42 от 24.06.2011 года</t>
  </si>
  <si>
    <t>Отчет об исполнении резервного фонда Администрации города Глазова на 01.07.2011 года</t>
  </si>
  <si>
    <t>руб.</t>
  </si>
  <si>
    <t>Приложение к решению Глазовской городской Думы от 28.07.2011 № 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</si>
</sst>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#,##0.0_р_."/>
    <numFmt numFmtId="166" formatCode="0.0"/>
    <numFmt numFmtId="167" formatCode="#,##0.0&quot;р.&quot;"/>
    <numFmt numFmtId="168" formatCode="#,##0.000_р_."/>
    <numFmt numFmtId="169" formatCode="#,##0.00_р_.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b/>
      <sz val="14"/>
      <color indexed="8"/>
      <name val="Arial Cyr"/>
      <family val="2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18"/>
      <color indexed="10"/>
      <name val="Times New Roman Cyr"/>
      <family val="1"/>
    </font>
    <font>
      <b/>
      <sz val="14"/>
      <name val="Times New Roman Cyr"/>
      <family val="1"/>
    </font>
    <font>
      <b/>
      <sz val="24"/>
      <name val="Arial Cyr"/>
      <family val="0"/>
    </font>
    <font>
      <b/>
      <sz val="12"/>
      <color indexed="12"/>
      <name val="Arial Cyr"/>
      <family val="2"/>
    </font>
    <font>
      <b/>
      <sz val="12"/>
      <color indexed="12"/>
      <name val="Times New Roman CYR"/>
      <family val="1"/>
    </font>
    <font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sz val="10"/>
      <color indexed="8"/>
      <name val="Times New Roman Cyr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center" vertical="center" textRotation="90" wrapText="1"/>
    </xf>
    <xf numFmtId="165" fontId="4" fillId="0" borderId="4" xfId="0" applyNumberFormat="1" applyFont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top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vertical="center"/>
    </xf>
    <xf numFmtId="165" fontId="7" fillId="0" borderId="16" xfId="0" applyNumberFormat="1" applyFont="1" applyBorder="1" applyAlignment="1">
      <alignment vertical="center" wrapText="1"/>
    </xf>
    <xf numFmtId="0" fontId="7" fillId="0" borderId="7" xfId="0" applyFont="1" applyBorder="1" applyAlignment="1">
      <alignment/>
    </xf>
    <xf numFmtId="0" fontId="13" fillId="0" borderId="0" xfId="0" applyFont="1" applyAlignment="1">
      <alignment vertical="top"/>
    </xf>
    <xf numFmtId="165" fontId="12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165" fontId="7" fillId="0" borderId="5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vertical="top"/>
    </xf>
    <xf numFmtId="2" fontId="4" fillId="0" borderId="1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0" fontId="6" fillId="0" borderId="4" xfId="0" applyFont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right" vertical="top" shrinkToFit="1"/>
    </xf>
    <xf numFmtId="0" fontId="6" fillId="0" borderId="7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27" xfId="0" applyFont="1" applyBorder="1" applyAlignment="1">
      <alignment/>
    </xf>
    <xf numFmtId="49" fontId="17" fillId="0" borderId="28" xfId="0" applyNumberFormat="1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textRotation="90" wrapText="1"/>
    </xf>
    <xf numFmtId="4" fontId="17" fillId="0" borderId="28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1" fillId="0" borderId="28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165" fontId="7" fillId="0" borderId="2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 vertical="center"/>
    </xf>
    <xf numFmtId="165" fontId="6" fillId="0" borderId="20" xfId="0" applyNumberFormat="1" applyFont="1" applyBorder="1" applyAlignment="1">
      <alignment vertical="center" wrapText="1"/>
    </xf>
    <xf numFmtId="165" fontId="7" fillId="0" borderId="20" xfId="0" applyNumberFormat="1" applyFont="1" applyBorder="1" applyAlignment="1">
      <alignment horizontal="right" vertical="center" wrapText="1"/>
    </xf>
    <xf numFmtId="165" fontId="10" fillId="0" borderId="20" xfId="0" applyNumberFormat="1" applyFont="1" applyBorder="1" applyAlignment="1">
      <alignment horizontal="center" vertical="center" wrapText="1"/>
    </xf>
    <xf numFmtId="165" fontId="17" fillId="0" borderId="31" xfId="0" applyNumberFormat="1" applyFont="1" applyBorder="1" applyAlignment="1">
      <alignment vertical="center" wrapText="1"/>
    </xf>
    <xf numFmtId="165" fontId="17" fillId="0" borderId="31" xfId="0" applyNumberFormat="1" applyFont="1" applyBorder="1" applyAlignment="1">
      <alignment horizontal="center" vertical="center" wrapText="1"/>
    </xf>
    <xf numFmtId="165" fontId="17" fillId="0" borderId="31" xfId="0" applyNumberFormat="1" applyFont="1" applyBorder="1" applyAlignment="1">
      <alignment horizontal="right" vertical="center" wrapText="1"/>
    </xf>
    <xf numFmtId="165" fontId="6" fillId="0" borderId="5" xfId="0" applyNumberFormat="1" applyFont="1" applyBorder="1" applyAlignment="1">
      <alignment vertical="center" wrapText="1"/>
    </xf>
    <xf numFmtId="165" fontId="7" fillId="0" borderId="5" xfId="0" applyNumberFormat="1" applyFont="1" applyBorder="1" applyAlignment="1">
      <alignment horizontal="right" vertical="center" wrapText="1"/>
    </xf>
    <xf numFmtId="165" fontId="10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4" fontId="12" fillId="0" borderId="4" xfId="0" applyNumberFormat="1" applyFont="1" applyBorder="1" applyAlignment="1">
      <alignment vertical="center" wrapText="1"/>
    </xf>
    <xf numFmtId="165" fontId="6" fillId="0" borderId="4" xfId="0" applyNumberFormat="1" applyFont="1" applyBorder="1" applyAlignment="1">
      <alignment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7" fillId="0" borderId="20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 wrapText="1"/>
    </xf>
    <xf numFmtId="4" fontId="12" fillId="0" borderId="20" xfId="0" applyNumberFormat="1" applyFont="1" applyBorder="1" applyAlignment="1">
      <alignment vertical="center" wrapText="1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9" fillId="0" borderId="28" xfId="0" applyFont="1" applyFill="1" applyBorder="1" applyAlignment="1" applyProtection="1">
      <alignment horizontal="left" vertical="center"/>
      <protection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165" fontId="6" fillId="0" borderId="29" xfId="0" applyNumberFormat="1" applyFont="1" applyBorder="1" applyAlignment="1">
      <alignment vertical="center" wrapText="1"/>
    </xf>
    <xf numFmtId="165" fontId="6" fillId="0" borderId="28" xfId="0" applyNumberFormat="1" applyFont="1" applyBorder="1" applyAlignment="1">
      <alignment vertical="center" wrapText="1"/>
    </xf>
    <xf numFmtId="4" fontId="14" fillId="0" borderId="29" xfId="0" applyNumberFormat="1" applyFont="1" applyBorder="1" applyAlignment="1">
      <alignment horizontal="right" vertical="center" wrapText="1"/>
    </xf>
    <xf numFmtId="0" fontId="14" fillId="0" borderId="2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0" fontId="21" fillId="0" borderId="35" xfId="0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vertical="center" wrapText="1"/>
    </xf>
    <xf numFmtId="165" fontId="7" fillId="0" borderId="31" xfId="0" applyNumberFormat="1" applyFont="1" applyBorder="1" applyAlignment="1">
      <alignment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4" fontId="7" fillId="0" borderId="31" xfId="0" applyNumberFormat="1" applyFont="1" applyBorder="1" applyAlignment="1">
      <alignment horizontal="right" vertical="center" wrapText="1"/>
    </xf>
    <xf numFmtId="0" fontId="7" fillId="0" borderId="26" xfId="0" applyFont="1" applyBorder="1" applyAlignment="1">
      <alignment vertical="center" wrapText="1"/>
    </xf>
    <xf numFmtId="0" fontId="22" fillId="0" borderId="36" xfId="0" applyFont="1" applyFill="1" applyBorder="1" applyAlignment="1" applyProtection="1">
      <alignment horizontal="left" vertical="center" wrapText="1"/>
      <protection/>
    </xf>
    <xf numFmtId="49" fontId="12" fillId="0" borderId="16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16" fillId="0" borderId="37" xfId="0" applyFont="1" applyFill="1" applyBorder="1" applyAlignment="1" applyProtection="1">
      <alignment horizontal="left" vertical="center"/>
      <protection/>
    </xf>
    <xf numFmtId="0" fontId="11" fillId="0" borderId="38" xfId="0" applyFont="1" applyBorder="1" applyAlignment="1">
      <alignment/>
    </xf>
    <xf numFmtId="0" fontId="11" fillId="0" borderId="38" xfId="0" applyFont="1" applyBorder="1" applyAlignment="1">
      <alignment horizontal="center" vertical="center"/>
    </xf>
    <xf numFmtId="49" fontId="1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" fontId="17" fillId="0" borderId="38" xfId="0" applyNumberFormat="1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1" fillId="0" borderId="35" xfId="0" applyFont="1" applyFill="1" applyBorder="1" applyAlignment="1" applyProtection="1">
      <alignment horizontal="left" vertical="center"/>
      <protection/>
    </xf>
    <xf numFmtId="0" fontId="4" fillId="0" borderId="31" xfId="0" applyFont="1" applyBorder="1" applyAlignment="1">
      <alignment/>
    </xf>
    <xf numFmtId="49" fontId="7" fillId="0" borderId="31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0" fontId="16" fillId="0" borderId="35" xfId="0" applyFont="1" applyFill="1" applyBorder="1" applyAlignment="1" applyProtection="1">
      <alignment horizontal="left" vertical="center"/>
      <protection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5" xfId="0" applyFont="1" applyBorder="1" applyAlignment="1">
      <alignment/>
    </xf>
    <xf numFmtId="0" fontId="12" fillId="0" borderId="5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/>
    </xf>
    <xf numFmtId="2" fontId="12" fillId="0" borderId="5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0" fontId="16" fillId="0" borderId="35" xfId="0" applyFont="1" applyBorder="1" applyAlignment="1">
      <alignment horizontal="left" vertical="center" wrapText="1"/>
    </xf>
    <xf numFmtId="0" fontId="17" fillId="0" borderId="31" xfId="0" applyFont="1" applyBorder="1" applyAlignment="1">
      <alignment/>
    </xf>
    <xf numFmtId="0" fontId="17" fillId="0" borderId="31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vertical="center" wrapText="1"/>
    </xf>
    <xf numFmtId="2" fontId="17" fillId="0" borderId="31" xfId="0" applyNumberFormat="1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right" vertical="center" wrapText="1"/>
    </xf>
    <xf numFmtId="0" fontId="17" fillId="0" borderId="2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wrapText="1"/>
    </xf>
    <xf numFmtId="0" fontId="1" fillId="0" borderId="35" xfId="0" applyFont="1" applyBorder="1" applyAlignment="1">
      <alignment horizontal="center" wrapText="1"/>
    </xf>
    <xf numFmtId="0" fontId="7" fillId="0" borderId="31" xfId="0" applyFont="1" applyBorder="1" applyAlignment="1">
      <alignment horizontal="center"/>
    </xf>
    <xf numFmtId="49" fontId="7" fillId="0" borderId="3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2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right" vertical="center" wrapText="1"/>
    </xf>
    <xf numFmtId="165" fontId="7" fillId="0" borderId="3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wrapText="1"/>
    </xf>
    <xf numFmtId="0" fontId="0" fillId="0" borderId="39" xfId="0" applyFont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 applyProtection="1">
      <alignment horizontal="left" vertical="center" wrapText="1"/>
      <protection/>
    </xf>
    <xf numFmtId="0" fontId="4" fillId="0" borderId="38" xfId="0" applyFont="1" applyBorder="1" applyAlignment="1">
      <alignment/>
    </xf>
    <xf numFmtId="4" fontId="4" fillId="0" borderId="38" xfId="0" applyNumberFormat="1" applyFont="1" applyBorder="1" applyAlignment="1">
      <alignment vertical="center" wrapText="1"/>
    </xf>
    <xf numFmtId="165" fontId="4" fillId="0" borderId="38" xfId="0" applyNumberFormat="1" applyFont="1" applyBorder="1" applyAlignment="1">
      <alignment vertical="center" wrapText="1"/>
    </xf>
    <xf numFmtId="2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0" fontId="0" fillId="0" borderId="32" xfId="0" applyFont="1" applyFill="1" applyBorder="1" applyAlignment="1" applyProtection="1">
      <alignment horizontal="left" vertical="center" wrapText="1"/>
      <protection/>
    </xf>
    <xf numFmtId="165" fontId="6" fillId="0" borderId="41" xfId="0" applyNumberFormat="1" applyFont="1" applyBorder="1" applyAlignment="1">
      <alignment vertical="center" wrapText="1"/>
    </xf>
    <xf numFmtId="165" fontId="6" fillId="0" borderId="41" xfId="0" applyNumberFormat="1" applyFont="1" applyBorder="1" applyAlignment="1">
      <alignment horizontal="center" vertical="center" wrapText="1"/>
    </xf>
    <xf numFmtId="165" fontId="6" fillId="0" borderId="27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 wrapText="1"/>
    </xf>
    <xf numFmtId="165" fontId="4" fillId="0" borderId="20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" fontId="4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/>
    </xf>
    <xf numFmtId="0" fontId="12" fillId="0" borderId="38" xfId="0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wrapText="1"/>
    </xf>
    <xf numFmtId="49" fontId="7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vertical="center" wrapText="1"/>
    </xf>
    <xf numFmtId="165" fontId="7" fillId="0" borderId="6" xfId="0" applyNumberFormat="1" applyFont="1" applyBorder="1" applyAlignment="1">
      <alignment vertical="center" wrapText="1"/>
    </xf>
    <xf numFmtId="165" fontId="7" fillId="0" borderId="38" xfId="0" applyNumberFormat="1" applyFont="1" applyBorder="1" applyAlignment="1">
      <alignment vertical="center" wrapText="1"/>
    </xf>
    <xf numFmtId="165" fontId="7" fillId="0" borderId="38" xfId="0" applyNumberFormat="1" applyFont="1" applyBorder="1" applyAlignment="1">
      <alignment vertical="center" wrapText="1"/>
    </xf>
    <xf numFmtId="0" fontId="7" fillId="0" borderId="8" xfId="0" applyFont="1" applyBorder="1" applyAlignment="1">
      <alignment wrapText="1"/>
    </xf>
    <xf numFmtId="2" fontId="7" fillId="0" borderId="18" xfId="0" applyNumberFormat="1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7" fillId="0" borderId="30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4" fillId="0" borderId="44" xfId="0" applyFont="1" applyBorder="1" applyAlignment="1">
      <alignment/>
    </xf>
    <xf numFmtId="4" fontId="4" fillId="0" borderId="44" xfId="0" applyNumberFormat="1" applyFont="1" applyBorder="1" applyAlignment="1">
      <alignment vertical="center" wrapText="1"/>
    </xf>
    <xf numFmtId="165" fontId="4" fillId="0" borderId="44" xfId="0" applyNumberFormat="1" applyFont="1" applyBorder="1" applyAlignment="1">
      <alignment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wrapText="1"/>
    </xf>
    <xf numFmtId="4" fontId="7" fillId="0" borderId="31" xfId="0" applyNumberFormat="1" applyFont="1" applyFill="1" applyBorder="1" applyAlignment="1">
      <alignment horizontal="right" vertical="center" wrapText="1"/>
    </xf>
    <xf numFmtId="0" fontId="0" fillId="0" borderId="46" xfId="0" applyFont="1" applyFill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/>
    </xf>
    <xf numFmtId="0" fontId="12" fillId="0" borderId="44" xfId="0" applyFont="1" applyBorder="1" applyAlignment="1">
      <alignment horizontal="center" vertical="center"/>
    </xf>
    <xf numFmtId="49" fontId="12" fillId="0" borderId="44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23" fillId="0" borderId="4" xfId="0" applyNumberFormat="1" applyFont="1" applyBorder="1" applyAlignment="1">
      <alignment horizontal="right" vertical="center" wrapText="1"/>
    </xf>
    <xf numFmtId="4" fontId="23" fillId="0" borderId="20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14" fontId="11" fillId="0" borderId="0" xfId="0" applyNumberFormat="1" applyFont="1" applyAlignment="1">
      <alignment horizontal="right" vertical="top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4" fontId="14" fillId="0" borderId="41" xfId="0" applyNumberFormat="1" applyFont="1" applyBorder="1" applyAlignment="1">
      <alignment vertical="center" wrapText="1"/>
    </xf>
    <xf numFmtId="4" fontId="18" fillId="0" borderId="27" xfId="0" applyNumberFormat="1" applyFont="1" applyBorder="1" applyAlignment="1">
      <alignment/>
    </xf>
    <xf numFmtId="4" fontId="18" fillId="0" borderId="29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11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AH76"/>
  <sheetViews>
    <sheetView showGridLines="0" tabSelected="1" view="pageBreakPreview" zoomScale="90" zoomScaleNormal="73" zoomScaleSheetLayoutView="90" workbookViewId="0" topLeftCell="A1">
      <pane ySplit="8" topLeftCell="BM9" activePane="bottomLeft" state="frozen"/>
      <selection pane="topLeft" activeCell="A1" sqref="A1"/>
      <selection pane="bottomLeft" activeCell="AC71" sqref="AC71"/>
    </sheetView>
  </sheetViews>
  <sheetFormatPr defaultColWidth="9.00390625" defaultRowHeight="12.75"/>
  <cols>
    <col min="1" max="1" width="2.75390625" style="6" customWidth="1"/>
    <col min="2" max="2" width="46.75390625" style="12" customWidth="1"/>
    <col min="3" max="3" width="8.75390625" style="6" hidden="1" customWidth="1"/>
    <col min="4" max="4" width="7.75390625" style="6" hidden="1" customWidth="1"/>
    <col min="5" max="5" width="6.25390625" style="6" customWidth="1"/>
    <col min="6" max="6" width="7.125" style="6" customWidth="1"/>
    <col min="7" max="7" width="6.75390625" style="6" hidden="1" customWidth="1"/>
    <col min="8" max="8" width="8.875" style="6" customWidth="1"/>
    <col min="9" max="10" width="6.25390625" style="6" customWidth="1"/>
    <col min="11" max="11" width="13.25390625" style="44" customWidth="1"/>
    <col min="12" max="18" width="5.25390625" style="6" hidden="1" customWidth="1"/>
    <col min="19" max="19" width="7.625" style="6" hidden="1" customWidth="1"/>
    <col min="20" max="20" width="13.875" style="6" hidden="1" customWidth="1"/>
    <col min="21" max="21" width="10.25390625" style="6" hidden="1" customWidth="1"/>
    <col min="22" max="23" width="13.875" style="6" hidden="1" customWidth="1"/>
    <col min="24" max="24" width="10.25390625" style="6" hidden="1" customWidth="1"/>
    <col min="25" max="25" width="5.25390625" style="6" hidden="1" customWidth="1"/>
    <col min="26" max="26" width="15.75390625" style="6" hidden="1" customWidth="1"/>
    <col min="27" max="28" width="19.25390625" style="66" customWidth="1"/>
    <col min="29" max="29" width="18.625" style="6" customWidth="1"/>
    <col min="30" max="30" width="27.25390625" style="1" customWidth="1"/>
    <col min="31" max="31" width="13.125" style="6" hidden="1" customWidth="1"/>
    <col min="32" max="32" width="10.625" style="6" hidden="1" customWidth="1"/>
    <col min="33" max="33" width="10.00390625" style="6" bestFit="1" customWidth="1"/>
    <col min="34" max="16384" width="9.125" style="6" customWidth="1"/>
  </cols>
  <sheetData>
    <row r="1" spans="29:30" ht="12.75">
      <c r="AC1" s="271" t="s">
        <v>204</v>
      </c>
      <c r="AD1" s="270"/>
    </row>
    <row r="2" spans="29:30" ht="12.75">
      <c r="AC2" s="270"/>
      <c r="AD2" s="270"/>
    </row>
    <row r="3" spans="29:30" ht="32.25" customHeight="1">
      <c r="AC3" s="270"/>
      <c r="AD3" s="270"/>
    </row>
    <row r="4" spans="2:30" ht="18.75">
      <c r="B4" s="265" t="s">
        <v>202</v>
      </c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</row>
    <row r="5" spans="2:30" s="1" customFormat="1" ht="24" customHeight="1" thickBot="1">
      <c r="B5" s="28"/>
      <c r="G5" s="2"/>
      <c r="K5" s="45"/>
      <c r="AA5" s="64"/>
      <c r="AB5" s="64"/>
      <c r="AD5" s="259" t="s">
        <v>203</v>
      </c>
    </row>
    <row r="6" spans="2:32" s="3" customFormat="1" ht="97.5" customHeight="1" thickBot="1">
      <c r="B6" s="202" t="s">
        <v>0</v>
      </c>
      <c r="C6" s="13" t="s">
        <v>1</v>
      </c>
      <c r="D6" s="15" t="s">
        <v>2</v>
      </c>
      <c r="E6" s="37" t="s">
        <v>20</v>
      </c>
      <c r="F6" s="34" t="s">
        <v>3</v>
      </c>
      <c r="G6" s="35" t="s">
        <v>20</v>
      </c>
      <c r="H6" s="37" t="s">
        <v>4</v>
      </c>
      <c r="I6" s="36" t="s">
        <v>5</v>
      </c>
      <c r="J6" s="36" t="s">
        <v>44</v>
      </c>
      <c r="K6" s="62" t="s">
        <v>35</v>
      </c>
      <c r="L6" s="18" t="s">
        <v>25</v>
      </c>
      <c r="M6" s="4" t="s">
        <v>27</v>
      </c>
      <c r="N6" s="4" t="s">
        <v>26</v>
      </c>
      <c r="O6" s="4" t="s">
        <v>28</v>
      </c>
      <c r="P6" s="9" t="s">
        <v>29</v>
      </c>
      <c r="Q6" s="4" t="s">
        <v>30</v>
      </c>
      <c r="R6" s="9" t="s">
        <v>31</v>
      </c>
      <c r="S6" s="9" t="s">
        <v>23</v>
      </c>
      <c r="T6" s="4" t="s">
        <v>18</v>
      </c>
      <c r="U6" s="9" t="s">
        <v>13</v>
      </c>
      <c r="V6" s="9" t="s">
        <v>11</v>
      </c>
      <c r="W6" s="9" t="s">
        <v>21</v>
      </c>
      <c r="X6" s="9" t="s">
        <v>22</v>
      </c>
      <c r="Y6" s="5"/>
      <c r="Z6" s="19" t="s">
        <v>6</v>
      </c>
      <c r="AA6" s="61" t="s">
        <v>36</v>
      </c>
      <c r="AB6" s="61" t="s">
        <v>42</v>
      </c>
      <c r="AC6" s="61" t="s">
        <v>37</v>
      </c>
      <c r="AD6" s="60" t="s">
        <v>7</v>
      </c>
      <c r="AE6" s="50" t="s">
        <v>33</v>
      </c>
      <c r="AF6" s="48" t="s">
        <v>34</v>
      </c>
    </row>
    <row r="7" spans="2:32" ht="6.75" customHeight="1" hidden="1" thickBot="1">
      <c r="B7" s="30"/>
      <c r="C7" s="23"/>
      <c r="D7" s="24"/>
      <c r="E7" s="39"/>
      <c r="F7" s="23"/>
      <c r="G7" s="24"/>
      <c r="H7" s="39"/>
      <c r="I7" s="20"/>
      <c r="J7" s="20"/>
      <c r="K7" s="46"/>
      <c r="L7" s="40">
        <v>211</v>
      </c>
      <c r="M7" s="41">
        <v>212</v>
      </c>
      <c r="N7" s="41">
        <v>213</v>
      </c>
      <c r="O7" s="41">
        <v>221</v>
      </c>
      <c r="P7" s="41">
        <v>222</v>
      </c>
      <c r="Q7" s="41">
        <v>223</v>
      </c>
      <c r="R7" s="41">
        <v>224</v>
      </c>
      <c r="S7" s="41">
        <v>225</v>
      </c>
      <c r="T7" s="41">
        <v>226</v>
      </c>
      <c r="U7" s="42">
        <v>262</v>
      </c>
      <c r="V7" s="42">
        <v>290</v>
      </c>
      <c r="W7" s="42">
        <v>310</v>
      </c>
      <c r="X7" s="42">
        <v>340</v>
      </c>
      <c r="Y7" s="43"/>
      <c r="Z7" s="20"/>
      <c r="AA7" s="65"/>
      <c r="AB7" s="65"/>
      <c r="AC7" s="20"/>
      <c r="AD7" s="51"/>
      <c r="AE7" s="14"/>
      <c r="AF7" s="31"/>
    </row>
    <row r="8" spans="2:32" ht="32.25" thickBot="1">
      <c r="B8" s="186" t="s">
        <v>15</v>
      </c>
      <c r="C8" s="56"/>
      <c r="D8" s="56"/>
      <c r="E8" s="56"/>
      <c r="F8" s="57" t="s">
        <v>52</v>
      </c>
      <c r="G8" s="59"/>
      <c r="H8" s="59"/>
      <c r="I8" s="67"/>
      <c r="J8" s="58"/>
      <c r="K8" s="63">
        <f>K9+K37+K40+K42</f>
        <v>375100.46</v>
      </c>
      <c r="L8" s="63">
        <f aca="true" t="shared" si="0" ref="L8:Z8">SUM(L9:L43)</f>
        <v>0</v>
      </c>
      <c r="M8" s="63">
        <f t="shared" si="0"/>
        <v>0</v>
      </c>
      <c r="N8" s="63">
        <f t="shared" si="0"/>
        <v>0</v>
      </c>
      <c r="O8" s="63">
        <f t="shared" si="0"/>
        <v>0</v>
      </c>
      <c r="P8" s="63">
        <f t="shared" si="0"/>
        <v>0</v>
      </c>
      <c r="Q8" s="63">
        <f t="shared" si="0"/>
        <v>0</v>
      </c>
      <c r="R8" s="63">
        <f t="shared" si="0"/>
        <v>0</v>
      </c>
      <c r="S8" s="63">
        <f t="shared" si="0"/>
        <v>0</v>
      </c>
      <c r="T8" s="63">
        <f t="shared" si="0"/>
        <v>0</v>
      </c>
      <c r="U8" s="63">
        <f t="shared" si="0"/>
        <v>0</v>
      </c>
      <c r="V8" s="63">
        <f t="shared" si="0"/>
        <v>0</v>
      </c>
      <c r="W8" s="63">
        <f t="shared" si="0"/>
        <v>0</v>
      </c>
      <c r="X8" s="63">
        <f t="shared" si="0"/>
        <v>0</v>
      </c>
      <c r="Y8" s="63">
        <f t="shared" si="0"/>
        <v>0</v>
      </c>
      <c r="Z8" s="63">
        <f t="shared" si="0"/>
        <v>0</v>
      </c>
      <c r="AA8" s="63"/>
      <c r="AB8" s="63"/>
      <c r="AC8" s="63">
        <f>AC9+AC37+AC40+AC42</f>
        <v>300757.46</v>
      </c>
      <c r="AD8" s="54"/>
      <c r="AE8" s="14"/>
      <c r="AF8" s="31"/>
    </row>
    <row r="9" spans="2:32" s="7" customFormat="1" ht="14.25" customHeight="1" thickBot="1">
      <c r="B9" s="219"/>
      <c r="C9" s="220"/>
      <c r="D9" s="221"/>
      <c r="E9" s="222" t="s">
        <v>46</v>
      </c>
      <c r="F9" s="223" t="s">
        <v>47</v>
      </c>
      <c r="G9" s="224"/>
      <c r="H9" s="225" t="s">
        <v>41</v>
      </c>
      <c r="I9" s="226" t="s">
        <v>46</v>
      </c>
      <c r="J9" s="227" t="s">
        <v>46</v>
      </c>
      <c r="K9" s="228">
        <f>SUM(K10:K36)</f>
        <v>348601</v>
      </c>
      <c r="L9" s="229"/>
      <c r="M9" s="230"/>
      <c r="N9" s="230"/>
      <c r="O9" s="230"/>
      <c r="P9" s="230"/>
      <c r="Q9" s="230"/>
      <c r="R9" s="230"/>
      <c r="S9" s="230"/>
      <c r="T9" s="231"/>
      <c r="U9" s="230"/>
      <c r="V9" s="231"/>
      <c r="W9" s="230"/>
      <c r="X9" s="230"/>
      <c r="Y9" s="230"/>
      <c r="Z9" s="232"/>
      <c r="AA9" s="233"/>
      <c r="AB9" s="233"/>
      <c r="AC9" s="234">
        <f>SUM(AC10:AC36)</f>
        <v>274258</v>
      </c>
      <c r="AD9" s="235"/>
      <c r="AE9" s="27" t="s">
        <v>32</v>
      </c>
      <c r="AF9" s="32" t="s">
        <v>32</v>
      </c>
    </row>
    <row r="10" spans="2:32" ht="39" customHeight="1">
      <c r="B10" s="236" t="s">
        <v>53</v>
      </c>
      <c r="C10" s="212"/>
      <c r="D10" s="212"/>
      <c r="E10" s="237">
        <v>957</v>
      </c>
      <c r="F10" s="238" t="s">
        <v>52</v>
      </c>
      <c r="G10" s="238"/>
      <c r="H10" s="238" t="s">
        <v>41</v>
      </c>
      <c r="I10" s="238" t="s">
        <v>39</v>
      </c>
      <c r="J10" s="238" t="s">
        <v>51</v>
      </c>
      <c r="K10" s="210">
        <v>5550</v>
      </c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39"/>
      <c r="AA10" s="213" t="s">
        <v>133</v>
      </c>
      <c r="AB10" s="213" t="s">
        <v>54</v>
      </c>
      <c r="AC10" s="214">
        <v>3837</v>
      </c>
      <c r="AD10" s="240" t="s">
        <v>55</v>
      </c>
      <c r="AE10" s="14"/>
      <c r="AF10" s="31"/>
    </row>
    <row r="11" spans="2:32" ht="63" customHeight="1">
      <c r="B11" s="241" t="s">
        <v>102</v>
      </c>
      <c r="C11" s="31"/>
      <c r="D11" s="31"/>
      <c r="E11" s="207">
        <v>974</v>
      </c>
      <c r="F11" s="208" t="s">
        <v>52</v>
      </c>
      <c r="G11" s="208"/>
      <c r="H11" s="208" t="s">
        <v>41</v>
      </c>
      <c r="I11" s="208" t="s">
        <v>39</v>
      </c>
      <c r="J11" s="208" t="s">
        <v>88</v>
      </c>
      <c r="K11" s="82">
        <v>10000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09"/>
      <c r="AA11" s="83" t="s">
        <v>134</v>
      </c>
      <c r="AB11" s="83" t="s">
        <v>103</v>
      </c>
      <c r="AC11" s="84">
        <v>10000</v>
      </c>
      <c r="AD11" s="53" t="s">
        <v>104</v>
      </c>
      <c r="AE11" s="14"/>
      <c r="AF11" s="31"/>
    </row>
    <row r="12" spans="2:32" ht="50.25" customHeight="1">
      <c r="B12" s="241" t="s">
        <v>95</v>
      </c>
      <c r="C12" s="31"/>
      <c r="D12" s="31"/>
      <c r="E12" s="207">
        <v>960</v>
      </c>
      <c r="F12" s="208" t="s">
        <v>52</v>
      </c>
      <c r="G12" s="208"/>
      <c r="H12" s="208" t="s">
        <v>41</v>
      </c>
      <c r="I12" s="208" t="s">
        <v>39</v>
      </c>
      <c r="J12" s="208" t="s">
        <v>88</v>
      </c>
      <c r="K12" s="82">
        <v>3130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09"/>
      <c r="AA12" s="83" t="s">
        <v>135</v>
      </c>
      <c r="AB12" s="83" t="s">
        <v>96</v>
      </c>
      <c r="AC12" s="84"/>
      <c r="AD12" s="53" t="s">
        <v>97</v>
      </c>
      <c r="AE12" s="14"/>
      <c r="AF12" s="31"/>
    </row>
    <row r="13" spans="2:32" ht="50.25" customHeight="1">
      <c r="B13" s="241" t="s">
        <v>110</v>
      </c>
      <c r="C13" s="31"/>
      <c r="D13" s="31"/>
      <c r="E13" s="207">
        <v>960</v>
      </c>
      <c r="F13" s="208" t="s">
        <v>52</v>
      </c>
      <c r="G13" s="208"/>
      <c r="H13" s="208" t="s">
        <v>41</v>
      </c>
      <c r="I13" s="208" t="s">
        <v>39</v>
      </c>
      <c r="J13" s="208" t="s">
        <v>106</v>
      </c>
      <c r="K13" s="82">
        <v>2000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09"/>
      <c r="AA13" s="83" t="s">
        <v>136</v>
      </c>
      <c r="AB13" s="83" t="s">
        <v>108</v>
      </c>
      <c r="AC13" s="84">
        <v>2000</v>
      </c>
      <c r="AD13" s="53" t="s">
        <v>111</v>
      </c>
      <c r="AE13" s="14"/>
      <c r="AF13" s="31"/>
    </row>
    <row r="14" spans="2:32" ht="61.5" customHeight="1">
      <c r="B14" s="241" t="s">
        <v>112</v>
      </c>
      <c r="C14" s="31"/>
      <c r="D14" s="31"/>
      <c r="E14" s="207">
        <v>960</v>
      </c>
      <c r="F14" s="208" t="s">
        <v>52</v>
      </c>
      <c r="G14" s="208"/>
      <c r="H14" s="208" t="s">
        <v>41</v>
      </c>
      <c r="I14" s="208" t="s">
        <v>39</v>
      </c>
      <c r="J14" s="208" t="s">
        <v>106</v>
      </c>
      <c r="K14" s="82">
        <v>12500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09"/>
      <c r="AA14" s="83" t="s">
        <v>136</v>
      </c>
      <c r="AB14" s="83" t="s">
        <v>108</v>
      </c>
      <c r="AC14" s="84">
        <v>12500</v>
      </c>
      <c r="AD14" s="53" t="s">
        <v>113</v>
      </c>
      <c r="AE14" s="14"/>
      <c r="AF14" s="31"/>
    </row>
    <row r="15" spans="2:32" ht="64.5" customHeight="1">
      <c r="B15" s="241" t="s">
        <v>114</v>
      </c>
      <c r="C15" s="31"/>
      <c r="D15" s="31"/>
      <c r="E15" s="207">
        <v>960</v>
      </c>
      <c r="F15" s="208" t="s">
        <v>52</v>
      </c>
      <c r="G15" s="208"/>
      <c r="H15" s="208" t="s">
        <v>41</v>
      </c>
      <c r="I15" s="208" t="s">
        <v>39</v>
      </c>
      <c r="J15" s="208" t="s">
        <v>106</v>
      </c>
      <c r="K15" s="82">
        <v>13000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09"/>
      <c r="AA15" s="83" t="s">
        <v>136</v>
      </c>
      <c r="AB15" s="83" t="s">
        <v>108</v>
      </c>
      <c r="AC15" s="84">
        <v>13000</v>
      </c>
      <c r="AD15" s="53" t="s">
        <v>115</v>
      </c>
      <c r="AE15" s="14"/>
      <c r="AF15" s="31"/>
    </row>
    <row r="16" spans="2:32" ht="63" customHeight="1">
      <c r="B16" s="241" t="s">
        <v>116</v>
      </c>
      <c r="C16" s="31"/>
      <c r="D16" s="31"/>
      <c r="E16" s="207">
        <v>960</v>
      </c>
      <c r="F16" s="208" t="s">
        <v>52</v>
      </c>
      <c r="G16" s="208"/>
      <c r="H16" s="208" t="s">
        <v>41</v>
      </c>
      <c r="I16" s="208" t="s">
        <v>39</v>
      </c>
      <c r="J16" s="208" t="s">
        <v>106</v>
      </c>
      <c r="K16" s="82">
        <v>22500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09"/>
      <c r="AA16" s="83" t="s">
        <v>136</v>
      </c>
      <c r="AB16" s="83" t="s">
        <v>108</v>
      </c>
      <c r="AC16" s="84">
        <v>22500</v>
      </c>
      <c r="AD16" s="53" t="s">
        <v>117</v>
      </c>
      <c r="AE16" s="14"/>
      <c r="AF16" s="31"/>
    </row>
    <row r="17" spans="2:32" ht="52.5" customHeight="1">
      <c r="B17" s="241" t="s">
        <v>118</v>
      </c>
      <c r="C17" s="31"/>
      <c r="D17" s="31"/>
      <c r="E17" s="207">
        <v>960</v>
      </c>
      <c r="F17" s="208" t="s">
        <v>52</v>
      </c>
      <c r="G17" s="208"/>
      <c r="H17" s="208" t="s">
        <v>41</v>
      </c>
      <c r="I17" s="208" t="s">
        <v>39</v>
      </c>
      <c r="J17" s="208" t="s">
        <v>88</v>
      </c>
      <c r="K17" s="82">
        <v>13440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09"/>
      <c r="AA17" s="83" t="s">
        <v>137</v>
      </c>
      <c r="AB17" s="83" t="s">
        <v>108</v>
      </c>
      <c r="AC17" s="84">
        <v>13440</v>
      </c>
      <c r="AD17" s="53" t="s">
        <v>119</v>
      </c>
      <c r="AE17" s="14"/>
      <c r="AF17" s="31"/>
    </row>
    <row r="18" spans="2:32" ht="66.75" customHeight="1">
      <c r="B18" s="241" t="s">
        <v>120</v>
      </c>
      <c r="C18" s="31"/>
      <c r="D18" s="31"/>
      <c r="E18" s="207">
        <v>957</v>
      </c>
      <c r="F18" s="208" t="s">
        <v>52</v>
      </c>
      <c r="G18" s="208"/>
      <c r="H18" s="208" t="s">
        <v>41</v>
      </c>
      <c r="I18" s="208" t="s">
        <v>39</v>
      </c>
      <c r="J18" s="208" t="s">
        <v>88</v>
      </c>
      <c r="K18" s="82">
        <v>8000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09"/>
      <c r="AA18" s="83" t="s">
        <v>138</v>
      </c>
      <c r="AB18" s="83" t="s">
        <v>108</v>
      </c>
      <c r="AC18" s="84">
        <v>8000</v>
      </c>
      <c r="AD18" s="53" t="s">
        <v>121</v>
      </c>
      <c r="AE18" s="14"/>
      <c r="AF18" s="31"/>
    </row>
    <row r="19" spans="2:32" ht="76.5" customHeight="1">
      <c r="B19" s="241" t="s">
        <v>129</v>
      </c>
      <c r="C19" s="31"/>
      <c r="D19" s="31"/>
      <c r="E19" s="207">
        <v>960</v>
      </c>
      <c r="F19" s="208" t="s">
        <v>130</v>
      </c>
      <c r="G19" s="208"/>
      <c r="H19" s="208" t="s">
        <v>41</v>
      </c>
      <c r="I19" s="208" t="s">
        <v>39</v>
      </c>
      <c r="J19" s="208" t="s">
        <v>88</v>
      </c>
      <c r="K19" s="82">
        <v>63000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09"/>
      <c r="AA19" s="83" t="s">
        <v>139</v>
      </c>
      <c r="AB19" s="83" t="s">
        <v>132</v>
      </c>
      <c r="AC19" s="84">
        <v>63000</v>
      </c>
      <c r="AD19" s="53" t="s">
        <v>131</v>
      </c>
      <c r="AE19" s="14"/>
      <c r="AF19" s="31"/>
    </row>
    <row r="20" spans="2:32" ht="43.5" customHeight="1">
      <c r="B20" s="241" t="s">
        <v>122</v>
      </c>
      <c r="C20" s="31"/>
      <c r="D20" s="31"/>
      <c r="E20" s="207">
        <v>960</v>
      </c>
      <c r="F20" s="208" t="s">
        <v>52</v>
      </c>
      <c r="G20" s="208"/>
      <c r="H20" s="208" t="s">
        <v>41</v>
      </c>
      <c r="I20" s="208" t="s">
        <v>39</v>
      </c>
      <c r="J20" s="208" t="s">
        <v>88</v>
      </c>
      <c r="K20" s="82">
        <v>10000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09"/>
      <c r="AA20" s="83" t="s">
        <v>140</v>
      </c>
      <c r="AB20" s="83" t="s">
        <v>123</v>
      </c>
      <c r="AC20" s="84">
        <v>10000</v>
      </c>
      <c r="AD20" s="53" t="s">
        <v>124</v>
      </c>
      <c r="AE20" s="14"/>
      <c r="AF20" s="31"/>
    </row>
    <row r="21" spans="2:32" ht="48.75" customHeight="1">
      <c r="B21" s="241" t="s">
        <v>125</v>
      </c>
      <c r="C21" s="31"/>
      <c r="D21" s="31"/>
      <c r="E21" s="207">
        <v>960</v>
      </c>
      <c r="F21" s="208" t="s">
        <v>52</v>
      </c>
      <c r="G21" s="208"/>
      <c r="H21" s="208" t="s">
        <v>41</v>
      </c>
      <c r="I21" s="208" t="s">
        <v>39</v>
      </c>
      <c r="J21" s="208" t="s">
        <v>88</v>
      </c>
      <c r="K21" s="82">
        <v>4000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09"/>
      <c r="AA21" s="83" t="s">
        <v>126</v>
      </c>
      <c r="AB21" s="83" t="s">
        <v>127</v>
      </c>
      <c r="AC21" s="84">
        <v>4000</v>
      </c>
      <c r="AD21" s="53" t="s">
        <v>128</v>
      </c>
      <c r="AE21" s="14"/>
      <c r="AF21" s="31"/>
    </row>
    <row r="22" spans="2:32" ht="62.25" customHeight="1">
      <c r="B22" s="241" t="s">
        <v>141</v>
      </c>
      <c r="C22" s="31"/>
      <c r="D22" s="31"/>
      <c r="E22" s="207">
        <v>974</v>
      </c>
      <c r="F22" s="208" t="s">
        <v>52</v>
      </c>
      <c r="G22" s="208"/>
      <c r="H22" s="208" t="s">
        <v>41</v>
      </c>
      <c r="I22" s="208" t="s">
        <v>39</v>
      </c>
      <c r="J22" s="208" t="s">
        <v>88</v>
      </c>
      <c r="K22" s="82">
        <v>10000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09"/>
      <c r="AA22" s="83" t="s">
        <v>142</v>
      </c>
      <c r="AB22" s="83" t="s">
        <v>143</v>
      </c>
      <c r="AC22" s="84">
        <v>10000</v>
      </c>
      <c r="AD22" s="53" t="s">
        <v>144</v>
      </c>
      <c r="AE22" s="14"/>
      <c r="AF22" s="31"/>
    </row>
    <row r="23" spans="2:32" ht="51.75" customHeight="1">
      <c r="B23" s="241" t="s">
        <v>145</v>
      </c>
      <c r="C23" s="31"/>
      <c r="D23" s="31"/>
      <c r="E23" s="207">
        <v>960</v>
      </c>
      <c r="F23" s="208" t="s">
        <v>52</v>
      </c>
      <c r="G23" s="208"/>
      <c r="H23" s="208" t="s">
        <v>41</v>
      </c>
      <c r="I23" s="208" t="s">
        <v>39</v>
      </c>
      <c r="J23" s="208" t="s">
        <v>88</v>
      </c>
      <c r="K23" s="82">
        <v>7980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09"/>
      <c r="AA23" s="83" t="s">
        <v>146</v>
      </c>
      <c r="AB23" s="83" t="s">
        <v>147</v>
      </c>
      <c r="AC23" s="84"/>
      <c r="AD23" s="53" t="s">
        <v>148</v>
      </c>
      <c r="AE23" s="14"/>
      <c r="AF23" s="31"/>
    </row>
    <row r="24" spans="2:32" ht="25.5">
      <c r="B24" s="183" t="s">
        <v>92</v>
      </c>
      <c r="C24" s="102"/>
      <c r="D24" s="102"/>
      <c r="E24" s="247">
        <v>960</v>
      </c>
      <c r="F24" s="248" t="s">
        <v>52</v>
      </c>
      <c r="G24" s="248"/>
      <c r="H24" s="248" t="s">
        <v>41</v>
      </c>
      <c r="I24" s="248" t="s">
        <v>39</v>
      </c>
      <c r="J24" s="248" t="s">
        <v>88</v>
      </c>
      <c r="K24" s="203">
        <v>50000</v>
      </c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49"/>
      <c r="AA24" s="103" t="s">
        <v>93</v>
      </c>
      <c r="AB24" s="103" t="s">
        <v>90</v>
      </c>
      <c r="AC24" s="104">
        <v>50000</v>
      </c>
      <c r="AD24" s="85" t="s">
        <v>94</v>
      </c>
      <c r="AE24" s="14"/>
      <c r="AF24" s="31"/>
    </row>
    <row r="25" spans="2:32" ht="52.5" customHeight="1">
      <c r="B25" s="241" t="s">
        <v>165</v>
      </c>
      <c r="C25" s="31"/>
      <c r="D25" s="31"/>
      <c r="E25" s="247">
        <v>960</v>
      </c>
      <c r="F25" s="248" t="s">
        <v>52</v>
      </c>
      <c r="G25" s="248"/>
      <c r="H25" s="248" t="s">
        <v>41</v>
      </c>
      <c r="I25" s="248" t="s">
        <v>39</v>
      </c>
      <c r="J25" s="248" t="s">
        <v>88</v>
      </c>
      <c r="K25" s="82">
        <v>66500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09"/>
      <c r="AA25" s="83" t="s">
        <v>156</v>
      </c>
      <c r="AB25" s="83" t="s">
        <v>161</v>
      </c>
      <c r="AC25" s="84">
        <v>21216</v>
      </c>
      <c r="AD25" s="53" t="s">
        <v>157</v>
      </c>
      <c r="AE25" s="14"/>
      <c r="AF25" s="31"/>
    </row>
    <row r="26" spans="2:32" ht="76.5">
      <c r="B26" s="241" t="s">
        <v>158</v>
      </c>
      <c r="C26" s="31"/>
      <c r="D26" s="31"/>
      <c r="E26" s="247">
        <v>960</v>
      </c>
      <c r="F26" s="248" t="s">
        <v>52</v>
      </c>
      <c r="G26" s="248"/>
      <c r="H26" s="248" t="s">
        <v>41</v>
      </c>
      <c r="I26" s="248" t="s">
        <v>39</v>
      </c>
      <c r="J26" s="248" t="s">
        <v>88</v>
      </c>
      <c r="K26" s="82">
        <v>4195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09"/>
      <c r="AA26" s="83" t="s">
        <v>159</v>
      </c>
      <c r="AB26" s="83" t="s">
        <v>161</v>
      </c>
      <c r="AC26" s="256">
        <v>4195</v>
      </c>
      <c r="AD26" s="53" t="s">
        <v>160</v>
      </c>
      <c r="AE26" s="14"/>
      <c r="AF26" s="31"/>
    </row>
    <row r="27" spans="2:32" ht="75" customHeight="1">
      <c r="B27" s="183" t="s">
        <v>166</v>
      </c>
      <c r="C27" s="102"/>
      <c r="D27" s="102"/>
      <c r="E27" s="247">
        <v>960</v>
      </c>
      <c r="F27" s="248" t="s">
        <v>52</v>
      </c>
      <c r="G27" s="248"/>
      <c r="H27" s="248" t="s">
        <v>41</v>
      </c>
      <c r="I27" s="248" t="s">
        <v>39</v>
      </c>
      <c r="J27" s="248" t="s">
        <v>167</v>
      </c>
      <c r="K27" s="203">
        <v>4236</v>
      </c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49"/>
      <c r="AA27" s="103" t="s">
        <v>168</v>
      </c>
      <c r="AB27" s="83" t="s">
        <v>169</v>
      </c>
      <c r="AC27" s="257"/>
      <c r="AD27" s="53" t="s">
        <v>170</v>
      </c>
      <c r="AE27" s="14"/>
      <c r="AF27" s="31"/>
    </row>
    <row r="28" spans="2:32" ht="76.5">
      <c r="B28" s="183" t="s">
        <v>171</v>
      </c>
      <c r="C28" s="102"/>
      <c r="D28" s="102"/>
      <c r="E28" s="247">
        <v>960</v>
      </c>
      <c r="F28" s="248" t="s">
        <v>52</v>
      </c>
      <c r="G28" s="248"/>
      <c r="H28" s="248" t="s">
        <v>41</v>
      </c>
      <c r="I28" s="248" t="s">
        <v>39</v>
      </c>
      <c r="J28" s="248" t="s">
        <v>106</v>
      </c>
      <c r="K28" s="203">
        <v>13000</v>
      </c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49"/>
      <c r="AA28" s="103" t="s">
        <v>172</v>
      </c>
      <c r="AB28" s="83" t="s">
        <v>169</v>
      </c>
      <c r="AC28" s="257">
        <v>13000</v>
      </c>
      <c r="AD28" s="53" t="s">
        <v>173</v>
      </c>
      <c r="AE28" s="14"/>
      <c r="AF28" s="31"/>
    </row>
    <row r="29" spans="2:32" ht="63.75">
      <c r="B29" s="183" t="s">
        <v>174</v>
      </c>
      <c r="C29" s="102"/>
      <c r="D29" s="102"/>
      <c r="E29" s="247">
        <v>960</v>
      </c>
      <c r="F29" s="248" t="s">
        <v>52</v>
      </c>
      <c r="G29" s="248"/>
      <c r="H29" s="248" t="s">
        <v>41</v>
      </c>
      <c r="I29" s="248" t="s">
        <v>39</v>
      </c>
      <c r="J29" s="248" t="s">
        <v>88</v>
      </c>
      <c r="K29" s="203">
        <v>11000</v>
      </c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49"/>
      <c r="AA29" s="103" t="s">
        <v>175</v>
      </c>
      <c r="AB29" s="83" t="s">
        <v>169</v>
      </c>
      <c r="AC29" s="257"/>
      <c r="AD29" s="53" t="s">
        <v>176</v>
      </c>
      <c r="AE29" s="14"/>
      <c r="AF29" s="31"/>
    </row>
    <row r="30" spans="2:32" ht="38.25">
      <c r="B30" s="183" t="s">
        <v>177</v>
      </c>
      <c r="C30" s="102"/>
      <c r="D30" s="102"/>
      <c r="E30" s="247">
        <v>960</v>
      </c>
      <c r="F30" s="248" t="s">
        <v>52</v>
      </c>
      <c r="G30" s="248"/>
      <c r="H30" s="248" t="s">
        <v>41</v>
      </c>
      <c r="I30" s="248" t="s">
        <v>39</v>
      </c>
      <c r="J30" s="248" t="s">
        <v>88</v>
      </c>
      <c r="K30" s="203">
        <v>1769</v>
      </c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49"/>
      <c r="AA30" s="103" t="s">
        <v>178</v>
      </c>
      <c r="AB30" s="83" t="s">
        <v>169</v>
      </c>
      <c r="AC30" s="257">
        <v>1769</v>
      </c>
      <c r="AD30" s="53" t="s">
        <v>179</v>
      </c>
      <c r="AE30" s="14"/>
      <c r="AF30" s="31"/>
    </row>
    <row r="31" spans="2:32" ht="51">
      <c r="B31" s="183" t="s">
        <v>180</v>
      </c>
      <c r="C31" s="102"/>
      <c r="D31" s="102"/>
      <c r="E31" s="247">
        <v>960</v>
      </c>
      <c r="F31" s="248" t="s">
        <v>52</v>
      </c>
      <c r="G31" s="248"/>
      <c r="H31" s="248" t="s">
        <v>41</v>
      </c>
      <c r="I31" s="248" t="s">
        <v>39</v>
      </c>
      <c r="J31" s="248" t="s">
        <v>88</v>
      </c>
      <c r="K31" s="203">
        <v>4000</v>
      </c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49"/>
      <c r="AA31" s="103" t="s">
        <v>181</v>
      </c>
      <c r="AB31" s="83" t="s">
        <v>169</v>
      </c>
      <c r="AC31" s="257">
        <v>4000</v>
      </c>
      <c r="AD31" s="53" t="s">
        <v>182</v>
      </c>
      <c r="AE31" s="14"/>
      <c r="AF31" s="31"/>
    </row>
    <row r="32" spans="2:32" ht="38.25">
      <c r="B32" s="183" t="s">
        <v>183</v>
      </c>
      <c r="C32" s="102"/>
      <c r="D32" s="102"/>
      <c r="E32" s="247">
        <v>960</v>
      </c>
      <c r="F32" s="248" t="s">
        <v>52</v>
      </c>
      <c r="G32" s="248"/>
      <c r="H32" s="248" t="s">
        <v>41</v>
      </c>
      <c r="I32" s="248" t="s">
        <v>39</v>
      </c>
      <c r="J32" s="248" t="s">
        <v>88</v>
      </c>
      <c r="K32" s="203">
        <v>2000</v>
      </c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49"/>
      <c r="AA32" s="103" t="s">
        <v>184</v>
      </c>
      <c r="AB32" s="83" t="s">
        <v>169</v>
      </c>
      <c r="AC32" s="257">
        <v>2000</v>
      </c>
      <c r="AD32" s="53" t="s">
        <v>185</v>
      </c>
      <c r="AE32" s="14"/>
      <c r="AF32" s="31"/>
    </row>
    <row r="33" spans="2:32" ht="54" customHeight="1">
      <c r="B33" s="183" t="s">
        <v>190</v>
      </c>
      <c r="C33" s="102"/>
      <c r="D33" s="102"/>
      <c r="E33" s="247">
        <v>960</v>
      </c>
      <c r="F33" s="248" t="s">
        <v>52</v>
      </c>
      <c r="G33" s="248"/>
      <c r="H33" s="248" t="s">
        <v>41</v>
      </c>
      <c r="I33" s="248" t="s">
        <v>39</v>
      </c>
      <c r="J33" s="248" t="s">
        <v>88</v>
      </c>
      <c r="K33" s="203">
        <v>400</v>
      </c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49"/>
      <c r="AA33" s="103" t="s">
        <v>191</v>
      </c>
      <c r="AB33" s="83" t="s">
        <v>192</v>
      </c>
      <c r="AC33" s="257"/>
      <c r="AD33" s="53" t="s">
        <v>193</v>
      </c>
      <c r="AE33" s="14"/>
      <c r="AF33" s="31"/>
    </row>
    <row r="34" spans="2:32" ht="41.25" customHeight="1">
      <c r="B34" s="183" t="s">
        <v>194</v>
      </c>
      <c r="C34" s="102"/>
      <c r="D34" s="102"/>
      <c r="E34" s="247">
        <v>960</v>
      </c>
      <c r="F34" s="248" t="s">
        <v>52</v>
      </c>
      <c r="G34" s="248"/>
      <c r="H34" s="248" t="s">
        <v>41</v>
      </c>
      <c r="I34" s="248" t="s">
        <v>39</v>
      </c>
      <c r="J34" s="248" t="s">
        <v>88</v>
      </c>
      <c r="K34" s="203">
        <v>600</v>
      </c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49"/>
      <c r="AA34" s="103" t="s">
        <v>195</v>
      </c>
      <c r="AB34" s="83" t="s">
        <v>192</v>
      </c>
      <c r="AC34" s="257"/>
      <c r="AD34" s="53" t="s">
        <v>196</v>
      </c>
      <c r="AE34" s="14"/>
      <c r="AF34" s="31"/>
    </row>
    <row r="35" spans="2:32" ht="38.25">
      <c r="B35" s="183" t="s">
        <v>186</v>
      </c>
      <c r="C35" s="102"/>
      <c r="D35" s="102"/>
      <c r="E35" s="247">
        <v>960</v>
      </c>
      <c r="F35" s="248" t="s">
        <v>52</v>
      </c>
      <c r="G35" s="248"/>
      <c r="H35" s="248" t="s">
        <v>41</v>
      </c>
      <c r="I35" s="248" t="s">
        <v>39</v>
      </c>
      <c r="J35" s="248" t="s">
        <v>88</v>
      </c>
      <c r="K35" s="203">
        <v>1190</v>
      </c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49"/>
      <c r="AA35" s="103" t="s">
        <v>187</v>
      </c>
      <c r="AB35" s="83" t="s">
        <v>188</v>
      </c>
      <c r="AC35" s="257">
        <v>1190</v>
      </c>
      <c r="AD35" s="53" t="s">
        <v>189</v>
      </c>
      <c r="AE35" s="14"/>
      <c r="AF35" s="31"/>
    </row>
    <row r="36" spans="2:32" ht="51.75" thickBot="1">
      <c r="B36" s="183" t="s">
        <v>153</v>
      </c>
      <c r="C36" s="102"/>
      <c r="D36" s="102"/>
      <c r="E36" s="247">
        <v>960</v>
      </c>
      <c r="F36" s="248" t="s">
        <v>52</v>
      </c>
      <c r="G36" s="248"/>
      <c r="H36" s="248" t="s">
        <v>41</v>
      </c>
      <c r="I36" s="248" t="s">
        <v>39</v>
      </c>
      <c r="J36" s="248" t="s">
        <v>106</v>
      </c>
      <c r="K36" s="203">
        <v>4611</v>
      </c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49"/>
      <c r="AA36" s="103" t="s">
        <v>154</v>
      </c>
      <c r="AB36" s="83" t="s">
        <v>161</v>
      </c>
      <c r="AC36" s="104">
        <v>4611</v>
      </c>
      <c r="AD36" s="85" t="s">
        <v>155</v>
      </c>
      <c r="AE36" s="14"/>
      <c r="AF36" s="31"/>
    </row>
    <row r="37" spans="2:32" s="7" customFormat="1" ht="14.25" customHeight="1" thickBot="1">
      <c r="B37" s="171"/>
      <c r="C37" s="172"/>
      <c r="D37" s="172"/>
      <c r="E37" s="173" t="s">
        <v>46</v>
      </c>
      <c r="F37" s="139" t="s">
        <v>47</v>
      </c>
      <c r="G37" s="139"/>
      <c r="H37" s="139" t="s">
        <v>45</v>
      </c>
      <c r="I37" s="139" t="s">
        <v>46</v>
      </c>
      <c r="J37" s="139" t="s">
        <v>46</v>
      </c>
      <c r="K37" s="123">
        <f>SUM(K38:K39)</f>
        <v>26499.46</v>
      </c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  <c r="AA37" s="122"/>
      <c r="AB37" s="122"/>
      <c r="AC37" s="250">
        <f>SUM(AC38:AC39)</f>
        <v>26499.46</v>
      </c>
      <c r="AD37" s="174"/>
      <c r="AE37" s="27"/>
      <c r="AF37" s="32"/>
    </row>
    <row r="38" spans="2:32" s="7" customFormat="1" ht="49.5" customHeight="1">
      <c r="B38" s="183" t="s">
        <v>105</v>
      </c>
      <c r="C38" s="197"/>
      <c r="D38" s="197"/>
      <c r="E38" s="198" t="s">
        <v>87</v>
      </c>
      <c r="F38" s="151" t="s">
        <v>52</v>
      </c>
      <c r="G38" s="151"/>
      <c r="H38" s="151" t="s">
        <v>45</v>
      </c>
      <c r="I38" s="151" t="s">
        <v>39</v>
      </c>
      <c r="J38" s="151" t="s">
        <v>106</v>
      </c>
      <c r="K38" s="155">
        <v>12799.46</v>
      </c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200"/>
      <c r="AA38" s="154" t="s">
        <v>107</v>
      </c>
      <c r="AB38" s="90" t="s">
        <v>108</v>
      </c>
      <c r="AC38" s="201">
        <v>12799.46</v>
      </c>
      <c r="AD38" s="85" t="s">
        <v>109</v>
      </c>
      <c r="AE38" s="27"/>
      <c r="AF38" s="32"/>
    </row>
    <row r="39" spans="2:32" s="7" customFormat="1" ht="48" customHeight="1" thickBot="1">
      <c r="B39" s="183" t="s">
        <v>86</v>
      </c>
      <c r="C39" s="87"/>
      <c r="D39" s="87"/>
      <c r="E39" s="89" t="s">
        <v>87</v>
      </c>
      <c r="F39" s="81" t="s">
        <v>52</v>
      </c>
      <c r="G39" s="81"/>
      <c r="H39" s="81" t="s">
        <v>45</v>
      </c>
      <c r="I39" s="81" t="s">
        <v>39</v>
      </c>
      <c r="J39" s="81" t="s">
        <v>88</v>
      </c>
      <c r="K39" s="184">
        <v>13700</v>
      </c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2"/>
      <c r="AA39" s="90" t="s">
        <v>89</v>
      </c>
      <c r="AB39" s="90" t="s">
        <v>90</v>
      </c>
      <c r="AC39" s="185">
        <v>13700</v>
      </c>
      <c r="AD39" s="85" t="s">
        <v>91</v>
      </c>
      <c r="AE39" s="27"/>
      <c r="AF39" s="32"/>
    </row>
    <row r="40" spans="2:32" s="7" customFormat="1" ht="14.25" customHeight="1" hidden="1" thickBot="1">
      <c r="B40" s="171"/>
      <c r="C40" s="172"/>
      <c r="D40" s="172"/>
      <c r="E40" s="173" t="s">
        <v>46</v>
      </c>
      <c r="F40" s="139" t="s">
        <v>47</v>
      </c>
      <c r="G40" s="139"/>
      <c r="H40" s="139" t="s">
        <v>43</v>
      </c>
      <c r="I40" s="139" t="s">
        <v>46</v>
      </c>
      <c r="J40" s="139" t="s">
        <v>46</v>
      </c>
      <c r="K40" s="123">
        <f>K41</f>
        <v>0</v>
      </c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2"/>
      <c r="AA40" s="122"/>
      <c r="AB40" s="122"/>
      <c r="AC40" s="123">
        <f>AC41</f>
        <v>0</v>
      </c>
      <c r="AD40" s="174"/>
      <c r="AE40" s="27"/>
      <c r="AF40" s="32"/>
    </row>
    <row r="41" spans="2:32" ht="24.75" customHeight="1" hidden="1" thickBot="1">
      <c r="B41" s="175"/>
      <c r="C41" s="153"/>
      <c r="D41" s="153"/>
      <c r="E41" s="176"/>
      <c r="F41" s="177"/>
      <c r="G41" s="177"/>
      <c r="H41" s="177"/>
      <c r="I41" s="177"/>
      <c r="J41" s="177"/>
      <c r="K41" s="18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78"/>
      <c r="AA41" s="179"/>
      <c r="AB41" s="179"/>
      <c r="AC41" s="180"/>
      <c r="AD41" s="156"/>
      <c r="AE41" s="14" t="s">
        <v>32</v>
      </c>
      <c r="AF41" s="31" t="s">
        <v>32</v>
      </c>
    </row>
    <row r="42" spans="2:32" s="7" customFormat="1" ht="15.75" customHeight="1" hidden="1" thickBot="1">
      <c r="B42" s="171"/>
      <c r="C42" s="172"/>
      <c r="D42" s="172"/>
      <c r="E42" s="173" t="s">
        <v>46</v>
      </c>
      <c r="F42" s="139" t="s">
        <v>47</v>
      </c>
      <c r="G42" s="139"/>
      <c r="H42" s="139" t="s">
        <v>38</v>
      </c>
      <c r="I42" s="139" t="s">
        <v>46</v>
      </c>
      <c r="J42" s="139" t="s">
        <v>46</v>
      </c>
      <c r="K42" s="123">
        <f aca="true" t="shared" si="1" ref="K42:AC42">SUM(K43:K43)</f>
        <v>0</v>
      </c>
      <c r="L42" s="123">
        <f t="shared" si="1"/>
        <v>0</v>
      </c>
      <c r="M42" s="123">
        <f t="shared" si="1"/>
        <v>0</v>
      </c>
      <c r="N42" s="123">
        <f t="shared" si="1"/>
        <v>0</v>
      </c>
      <c r="O42" s="123">
        <f t="shared" si="1"/>
        <v>0</v>
      </c>
      <c r="P42" s="123">
        <f t="shared" si="1"/>
        <v>0</v>
      </c>
      <c r="Q42" s="123">
        <f t="shared" si="1"/>
        <v>0</v>
      </c>
      <c r="R42" s="123">
        <f t="shared" si="1"/>
        <v>0</v>
      </c>
      <c r="S42" s="123">
        <f t="shared" si="1"/>
        <v>0</v>
      </c>
      <c r="T42" s="123">
        <f t="shared" si="1"/>
        <v>0</v>
      </c>
      <c r="U42" s="123">
        <f t="shared" si="1"/>
        <v>0</v>
      </c>
      <c r="V42" s="123">
        <f t="shared" si="1"/>
        <v>0</v>
      </c>
      <c r="W42" s="123">
        <f t="shared" si="1"/>
        <v>0</v>
      </c>
      <c r="X42" s="123">
        <f t="shared" si="1"/>
        <v>0</v>
      </c>
      <c r="Y42" s="123">
        <f t="shared" si="1"/>
        <v>0</v>
      </c>
      <c r="Z42" s="123">
        <f t="shared" si="1"/>
        <v>0</v>
      </c>
      <c r="AA42" s="123"/>
      <c r="AB42" s="123"/>
      <c r="AC42" s="123">
        <f t="shared" si="1"/>
        <v>0</v>
      </c>
      <c r="AD42" s="174"/>
      <c r="AE42" s="27"/>
      <c r="AF42" s="32"/>
    </row>
    <row r="43" spans="2:32" ht="39.75" customHeight="1" hidden="1" thickBot="1">
      <c r="B43" s="170"/>
      <c r="C43" s="113"/>
      <c r="D43" s="113"/>
      <c r="E43" s="165"/>
      <c r="F43" s="112"/>
      <c r="G43" s="86"/>
      <c r="H43" s="86"/>
      <c r="I43" s="86"/>
      <c r="J43" s="86"/>
      <c r="K43" s="115"/>
      <c r="L43" s="26"/>
      <c r="M43" s="26"/>
      <c r="N43" s="26"/>
      <c r="O43" s="26"/>
      <c r="P43" s="26"/>
      <c r="Q43" s="26"/>
      <c r="R43" s="26"/>
      <c r="S43" s="26"/>
      <c r="T43" s="29"/>
      <c r="U43" s="26"/>
      <c r="V43" s="29"/>
      <c r="W43" s="26"/>
      <c r="X43" s="26"/>
      <c r="Y43" s="26"/>
      <c r="Z43" s="166"/>
      <c r="AA43" s="114"/>
      <c r="AB43" s="114"/>
      <c r="AC43" s="115"/>
      <c r="AD43" s="52"/>
      <c r="AE43" s="14"/>
      <c r="AF43" s="31"/>
    </row>
    <row r="44" spans="2:32" ht="22.5" customHeight="1" thickBot="1">
      <c r="B44" s="141" t="s">
        <v>16</v>
      </c>
      <c r="C44" s="167"/>
      <c r="D44" s="167"/>
      <c r="E44" s="168"/>
      <c r="F44" s="144" t="s">
        <v>17</v>
      </c>
      <c r="G44" s="169" t="s">
        <v>24</v>
      </c>
      <c r="H44" s="169"/>
      <c r="I44" s="169"/>
      <c r="J44" s="169"/>
      <c r="K44" s="146">
        <f>K46</f>
        <v>0</v>
      </c>
      <c r="L44" s="146">
        <f aca="true" t="shared" si="2" ref="L44:Z44">SUM(L45:L47)</f>
        <v>0</v>
      </c>
      <c r="M44" s="146">
        <f t="shared" si="2"/>
        <v>0</v>
      </c>
      <c r="N44" s="146">
        <f t="shared" si="2"/>
        <v>0</v>
      </c>
      <c r="O44" s="146">
        <f t="shared" si="2"/>
        <v>0</v>
      </c>
      <c r="P44" s="146">
        <f t="shared" si="2"/>
        <v>0</v>
      </c>
      <c r="Q44" s="146">
        <f t="shared" si="2"/>
        <v>0</v>
      </c>
      <c r="R44" s="146">
        <f t="shared" si="2"/>
        <v>0</v>
      </c>
      <c r="S44" s="146">
        <f t="shared" si="2"/>
        <v>0</v>
      </c>
      <c r="T44" s="146">
        <f t="shared" si="2"/>
        <v>0</v>
      </c>
      <c r="U44" s="146">
        <f t="shared" si="2"/>
        <v>0</v>
      </c>
      <c r="V44" s="146">
        <f t="shared" si="2"/>
        <v>0</v>
      </c>
      <c r="W44" s="146">
        <f t="shared" si="2"/>
        <v>0</v>
      </c>
      <c r="X44" s="146">
        <f t="shared" si="2"/>
        <v>0</v>
      </c>
      <c r="Y44" s="146">
        <f t="shared" si="2"/>
        <v>0</v>
      </c>
      <c r="Z44" s="146">
        <f t="shared" si="2"/>
        <v>0</v>
      </c>
      <c r="AA44" s="146"/>
      <c r="AB44" s="146"/>
      <c r="AC44" s="146">
        <f>AC46</f>
        <v>0</v>
      </c>
      <c r="AD44" s="54"/>
      <c r="AE44" s="14" t="s">
        <v>32</v>
      </c>
      <c r="AF44" s="31" t="s">
        <v>32</v>
      </c>
    </row>
    <row r="45" spans="2:32" ht="25.5" customHeight="1" hidden="1">
      <c r="B45" s="97"/>
      <c r="C45" s="32"/>
      <c r="D45" s="32"/>
      <c r="E45" s="80"/>
      <c r="F45" s="81"/>
      <c r="G45" s="81"/>
      <c r="H45" s="81"/>
      <c r="I45" s="81"/>
      <c r="J45" s="81"/>
      <c r="K45" s="93"/>
      <c r="L45" s="94"/>
      <c r="M45" s="88"/>
      <c r="N45" s="88"/>
      <c r="O45" s="95"/>
      <c r="P45" s="88"/>
      <c r="Q45" s="88"/>
      <c r="R45" s="88"/>
      <c r="S45" s="88"/>
      <c r="T45" s="88"/>
      <c r="U45" s="88"/>
      <c r="V45" s="96"/>
      <c r="W45" s="96"/>
      <c r="X45" s="88"/>
      <c r="Y45" s="88"/>
      <c r="Z45" s="31"/>
      <c r="AA45" s="83"/>
      <c r="AB45" s="83"/>
      <c r="AC45" s="84"/>
      <c r="AD45" s="53"/>
      <c r="AE45" s="14"/>
      <c r="AF45" s="31"/>
    </row>
    <row r="46" spans="2:32" ht="30.75" customHeight="1" hidden="1" thickBot="1">
      <c r="B46" s="147"/>
      <c r="C46" s="98"/>
      <c r="D46" s="98"/>
      <c r="E46" s="99"/>
      <c r="F46" s="100"/>
      <c r="G46" s="100"/>
      <c r="H46" s="100"/>
      <c r="I46" s="100"/>
      <c r="J46" s="100"/>
      <c r="K46" s="101"/>
      <c r="L46" s="71"/>
      <c r="M46" s="69"/>
      <c r="N46" s="69"/>
      <c r="O46" s="72"/>
      <c r="P46" s="69"/>
      <c r="Q46" s="69"/>
      <c r="R46" s="69"/>
      <c r="S46" s="69"/>
      <c r="T46" s="69"/>
      <c r="U46" s="69"/>
      <c r="V46" s="73"/>
      <c r="W46" s="73"/>
      <c r="X46" s="69"/>
      <c r="Y46" s="69"/>
      <c r="Z46" s="102"/>
      <c r="AA46" s="103"/>
      <c r="AB46" s="103"/>
      <c r="AC46" s="104"/>
      <c r="AD46" s="85"/>
      <c r="AE46" s="14"/>
      <c r="AF46" s="31"/>
    </row>
    <row r="47" spans="2:32" ht="15" customHeight="1" thickBot="1">
      <c r="B47" s="157" t="s">
        <v>48</v>
      </c>
      <c r="C47" s="158"/>
      <c r="D47" s="158"/>
      <c r="E47" s="159"/>
      <c r="F47" s="160" t="s">
        <v>49</v>
      </c>
      <c r="G47" s="160"/>
      <c r="H47" s="160"/>
      <c r="I47" s="160"/>
      <c r="J47" s="160"/>
      <c r="K47" s="161">
        <f>K48</f>
        <v>0</v>
      </c>
      <c r="L47" s="74"/>
      <c r="M47" s="75"/>
      <c r="N47" s="75"/>
      <c r="O47" s="76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158"/>
      <c r="AA47" s="162"/>
      <c r="AB47" s="162"/>
      <c r="AC47" s="163">
        <f>AC48</f>
        <v>0</v>
      </c>
      <c r="AD47" s="164"/>
      <c r="AE47" s="14"/>
      <c r="AF47" s="31"/>
    </row>
    <row r="48" spans="2:32" ht="48.75" customHeight="1" hidden="1" thickBot="1">
      <c r="B48" s="148"/>
      <c r="C48" s="149"/>
      <c r="D48" s="149"/>
      <c r="E48" s="150"/>
      <c r="F48" s="151"/>
      <c r="G48" s="151"/>
      <c r="H48" s="151"/>
      <c r="I48" s="151"/>
      <c r="J48" s="151"/>
      <c r="K48" s="152"/>
      <c r="L48" s="77"/>
      <c r="M48" s="38"/>
      <c r="N48" s="38"/>
      <c r="O48" s="78"/>
      <c r="P48" s="38"/>
      <c r="Q48" s="38"/>
      <c r="R48" s="38"/>
      <c r="S48" s="38"/>
      <c r="T48" s="38"/>
      <c r="U48" s="38"/>
      <c r="V48" s="79"/>
      <c r="W48" s="79"/>
      <c r="X48" s="38"/>
      <c r="Y48" s="38"/>
      <c r="Z48" s="153"/>
      <c r="AA48" s="154"/>
      <c r="AB48" s="154"/>
      <c r="AC48" s="155"/>
      <c r="AD48" s="156"/>
      <c r="AE48" s="14"/>
      <c r="AF48" s="31"/>
    </row>
    <row r="49" spans="2:32" ht="23.25" customHeight="1" thickBot="1">
      <c r="B49" s="141" t="s">
        <v>8</v>
      </c>
      <c r="C49" s="142"/>
      <c r="D49" s="142"/>
      <c r="E49" s="143"/>
      <c r="F49" s="144" t="s">
        <v>19</v>
      </c>
      <c r="G49" s="145"/>
      <c r="H49" s="145"/>
      <c r="I49" s="145"/>
      <c r="J49" s="145"/>
      <c r="K49" s="146">
        <f aca="true" t="shared" si="3" ref="K49:Z49">SUM(K50:K50)</f>
        <v>10000</v>
      </c>
      <c r="L49" s="146">
        <f t="shared" si="3"/>
        <v>0</v>
      </c>
      <c r="M49" s="146">
        <f t="shared" si="3"/>
        <v>0</v>
      </c>
      <c r="N49" s="146">
        <f t="shared" si="3"/>
        <v>0</v>
      </c>
      <c r="O49" s="146">
        <f t="shared" si="3"/>
        <v>0</v>
      </c>
      <c r="P49" s="146">
        <f t="shared" si="3"/>
        <v>0</v>
      </c>
      <c r="Q49" s="146">
        <f t="shared" si="3"/>
        <v>0</v>
      </c>
      <c r="R49" s="146">
        <f t="shared" si="3"/>
        <v>0</v>
      </c>
      <c r="S49" s="146">
        <f t="shared" si="3"/>
        <v>0</v>
      </c>
      <c r="T49" s="146">
        <f t="shared" si="3"/>
        <v>0</v>
      </c>
      <c r="U49" s="146">
        <f t="shared" si="3"/>
        <v>0</v>
      </c>
      <c r="V49" s="146">
        <f t="shared" si="3"/>
        <v>0</v>
      </c>
      <c r="W49" s="146">
        <f t="shared" si="3"/>
        <v>0</v>
      </c>
      <c r="X49" s="146">
        <f t="shared" si="3"/>
        <v>0</v>
      </c>
      <c r="Y49" s="146">
        <f t="shared" si="3"/>
        <v>0</v>
      </c>
      <c r="Z49" s="146">
        <f t="shared" si="3"/>
        <v>0</v>
      </c>
      <c r="AA49" s="146"/>
      <c r="AB49" s="146"/>
      <c r="AC49" s="146">
        <f>SUM(AC50:AC50)</f>
        <v>10000</v>
      </c>
      <c r="AD49" s="140"/>
      <c r="AE49" s="14" t="s">
        <v>32</v>
      </c>
      <c r="AF49" s="31" t="s">
        <v>32</v>
      </c>
    </row>
    <row r="50" spans="2:32" ht="61.5" customHeight="1" thickBot="1">
      <c r="B50" s="193" t="s">
        <v>63</v>
      </c>
      <c r="C50" s="98"/>
      <c r="D50" s="98"/>
      <c r="E50" s="80">
        <v>974</v>
      </c>
      <c r="F50" s="81" t="s">
        <v>64</v>
      </c>
      <c r="G50" s="81"/>
      <c r="H50" s="81" t="s">
        <v>65</v>
      </c>
      <c r="I50" s="81" t="s">
        <v>66</v>
      </c>
      <c r="J50" s="81" t="s">
        <v>67</v>
      </c>
      <c r="K50" s="82">
        <v>10000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1"/>
      <c r="AA50" s="83" t="s">
        <v>68</v>
      </c>
      <c r="AB50" s="83" t="s">
        <v>69</v>
      </c>
      <c r="AC50" s="84">
        <v>10000</v>
      </c>
      <c r="AD50" s="85" t="s">
        <v>70</v>
      </c>
      <c r="AE50" s="14" t="s">
        <v>32</v>
      </c>
      <c r="AF50" s="31" t="s">
        <v>32</v>
      </c>
    </row>
    <row r="51" spans="2:32" ht="27" customHeight="1" thickBot="1">
      <c r="B51" s="130" t="s">
        <v>9</v>
      </c>
      <c r="C51" s="131"/>
      <c r="D51" s="131"/>
      <c r="E51" s="132"/>
      <c r="F51" s="133" t="s">
        <v>14</v>
      </c>
      <c r="G51" s="134"/>
      <c r="H51" s="134"/>
      <c r="I51" s="134"/>
      <c r="J51" s="134"/>
      <c r="K51" s="135">
        <f>K52+K54</f>
        <v>34770</v>
      </c>
      <c r="L51" s="135">
        <f aca="true" t="shared" si="4" ref="L51:Z51">SUM(L54:L64)</f>
        <v>0</v>
      </c>
      <c r="M51" s="135">
        <f t="shared" si="4"/>
        <v>0</v>
      </c>
      <c r="N51" s="135">
        <f t="shared" si="4"/>
        <v>0</v>
      </c>
      <c r="O51" s="135">
        <f t="shared" si="4"/>
        <v>0</v>
      </c>
      <c r="P51" s="135">
        <f t="shared" si="4"/>
        <v>0</v>
      </c>
      <c r="Q51" s="135">
        <f t="shared" si="4"/>
        <v>0</v>
      </c>
      <c r="R51" s="135">
        <f t="shared" si="4"/>
        <v>0</v>
      </c>
      <c r="S51" s="135">
        <f t="shared" si="4"/>
        <v>0</v>
      </c>
      <c r="T51" s="135">
        <f t="shared" si="4"/>
        <v>0</v>
      </c>
      <c r="U51" s="135">
        <f t="shared" si="4"/>
        <v>0</v>
      </c>
      <c r="V51" s="135">
        <f t="shared" si="4"/>
        <v>0</v>
      </c>
      <c r="W51" s="135">
        <f t="shared" si="4"/>
        <v>0</v>
      </c>
      <c r="X51" s="135">
        <f t="shared" si="4"/>
        <v>0</v>
      </c>
      <c r="Y51" s="135">
        <f t="shared" si="4"/>
        <v>0</v>
      </c>
      <c r="Z51" s="135">
        <f t="shared" si="4"/>
        <v>0</v>
      </c>
      <c r="AA51" s="135"/>
      <c r="AB51" s="135"/>
      <c r="AC51" s="135">
        <f>AC52+AC54</f>
        <v>34770</v>
      </c>
      <c r="AD51" s="136"/>
      <c r="AE51" s="14" t="s">
        <v>32</v>
      </c>
      <c r="AF51" s="31" t="s">
        <v>32</v>
      </c>
    </row>
    <row r="52" spans="2:32" ht="14.25" customHeight="1" hidden="1" thickBot="1">
      <c r="B52" s="137"/>
      <c r="C52" s="138"/>
      <c r="D52" s="138"/>
      <c r="E52" s="118" t="s">
        <v>46</v>
      </c>
      <c r="F52" s="119" t="s">
        <v>47</v>
      </c>
      <c r="G52" s="139"/>
      <c r="H52" s="139" t="s">
        <v>50</v>
      </c>
      <c r="I52" s="139" t="s">
        <v>46</v>
      </c>
      <c r="J52" s="139" t="s">
        <v>46</v>
      </c>
      <c r="K52" s="120">
        <f>SUM(K53:K53)</f>
        <v>0</v>
      </c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>
        <f>SUM(AC53:AC53)</f>
        <v>0</v>
      </c>
      <c r="AD52" s="140"/>
      <c r="AE52" s="14"/>
      <c r="AF52" s="31"/>
    </row>
    <row r="53" spans="2:32" ht="30.75" customHeight="1" hidden="1" thickBot="1">
      <c r="B53" s="125"/>
      <c r="C53" s="113"/>
      <c r="D53" s="113"/>
      <c r="E53" s="126"/>
      <c r="F53" s="112"/>
      <c r="G53" s="112"/>
      <c r="H53" s="112"/>
      <c r="I53" s="112"/>
      <c r="J53" s="112"/>
      <c r="K53" s="127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7"/>
      <c r="AB53" s="127"/>
      <c r="AC53" s="127"/>
      <c r="AD53" s="129"/>
      <c r="AE53" s="14"/>
      <c r="AF53" s="31"/>
    </row>
    <row r="54" spans="2:33" ht="15" customHeight="1" thickBot="1">
      <c r="B54" s="116"/>
      <c r="C54" s="117"/>
      <c r="D54" s="117"/>
      <c r="E54" s="118" t="s">
        <v>46</v>
      </c>
      <c r="F54" s="119" t="s">
        <v>47</v>
      </c>
      <c r="G54" s="119"/>
      <c r="H54" s="119" t="s">
        <v>40</v>
      </c>
      <c r="I54" s="119" t="s">
        <v>46</v>
      </c>
      <c r="J54" s="119" t="s">
        <v>46</v>
      </c>
      <c r="K54" s="120">
        <f>SUM(K55:K64)</f>
        <v>34770</v>
      </c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17"/>
      <c r="AA54" s="122"/>
      <c r="AB54" s="122"/>
      <c r="AC54" s="123">
        <f>SUM(AC55:AC64)</f>
        <v>34770</v>
      </c>
      <c r="AD54" s="124"/>
      <c r="AE54" s="14"/>
      <c r="AF54" s="31"/>
      <c r="AG54" s="68"/>
    </row>
    <row r="55" spans="2:33" ht="49.5" customHeight="1">
      <c r="B55" s="215" t="s">
        <v>82</v>
      </c>
      <c r="C55" s="216"/>
      <c r="D55" s="216"/>
      <c r="E55" s="217">
        <v>960</v>
      </c>
      <c r="F55" s="218" t="s">
        <v>57</v>
      </c>
      <c r="G55" s="218"/>
      <c r="H55" s="218" t="s">
        <v>40</v>
      </c>
      <c r="I55" s="218" t="s">
        <v>58</v>
      </c>
      <c r="J55" s="218" t="s">
        <v>59</v>
      </c>
      <c r="K55" s="188">
        <v>4000</v>
      </c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7"/>
      <c r="AA55" s="190" t="s">
        <v>83</v>
      </c>
      <c r="AB55" s="190" t="s">
        <v>84</v>
      </c>
      <c r="AC55" s="191">
        <v>4000</v>
      </c>
      <c r="AD55" s="192" t="s">
        <v>85</v>
      </c>
      <c r="AE55" s="14"/>
      <c r="AF55" s="31"/>
      <c r="AG55" s="68"/>
    </row>
    <row r="56" spans="2:33" ht="60" customHeight="1">
      <c r="B56" s="193" t="s">
        <v>78</v>
      </c>
      <c r="C56" s="32"/>
      <c r="D56" s="32"/>
      <c r="E56" s="80">
        <v>960</v>
      </c>
      <c r="F56" s="81" t="s">
        <v>57</v>
      </c>
      <c r="G56" s="81"/>
      <c r="H56" s="81" t="s">
        <v>40</v>
      </c>
      <c r="I56" s="81" t="s">
        <v>58</v>
      </c>
      <c r="J56" s="81" t="s">
        <v>59</v>
      </c>
      <c r="K56" s="82">
        <v>4000</v>
      </c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31"/>
      <c r="AA56" s="83" t="s">
        <v>79</v>
      </c>
      <c r="AB56" s="83" t="s">
        <v>76</v>
      </c>
      <c r="AC56" s="84">
        <v>4000</v>
      </c>
      <c r="AD56" s="53" t="s">
        <v>80</v>
      </c>
      <c r="AE56" s="14"/>
      <c r="AF56" s="31"/>
      <c r="AG56" s="68"/>
    </row>
    <row r="57" spans="2:33" ht="51" customHeight="1">
      <c r="B57" s="193" t="s">
        <v>74</v>
      </c>
      <c r="C57" s="32"/>
      <c r="D57" s="32"/>
      <c r="E57" s="80">
        <v>960</v>
      </c>
      <c r="F57" s="81" t="s">
        <v>57</v>
      </c>
      <c r="G57" s="81"/>
      <c r="H57" s="81" t="s">
        <v>40</v>
      </c>
      <c r="I57" s="81" t="s">
        <v>58</v>
      </c>
      <c r="J57" s="81" t="s">
        <v>59</v>
      </c>
      <c r="K57" s="82">
        <v>2000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31"/>
      <c r="AA57" s="83" t="s">
        <v>75</v>
      </c>
      <c r="AB57" s="83" t="s">
        <v>76</v>
      </c>
      <c r="AC57" s="84">
        <v>2000</v>
      </c>
      <c r="AD57" s="85" t="s">
        <v>77</v>
      </c>
      <c r="AE57" s="14"/>
      <c r="AF57" s="31"/>
      <c r="AG57" s="68"/>
    </row>
    <row r="58" spans="2:33" ht="50.25" customHeight="1">
      <c r="B58" s="193" t="s">
        <v>81</v>
      </c>
      <c r="C58" s="32"/>
      <c r="D58" s="32"/>
      <c r="E58" s="80">
        <v>960</v>
      </c>
      <c r="F58" s="81" t="s">
        <v>57</v>
      </c>
      <c r="G58" s="81"/>
      <c r="H58" s="81" t="s">
        <v>40</v>
      </c>
      <c r="I58" s="81" t="s">
        <v>58</v>
      </c>
      <c r="J58" s="81" t="s">
        <v>59</v>
      </c>
      <c r="K58" s="82">
        <v>4000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1"/>
      <c r="AA58" s="83" t="s">
        <v>71</v>
      </c>
      <c r="AB58" s="83" t="s">
        <v>72</v>
      </c>
      <c r="AC58" s="84">
        <v>4000</v>
      </c>
      <c r="AD58" s="85" t="s">
        <v>73</v>
      </c>
      <c r="AE58" s="14"/>
      <c r="AF58" s="31"/>
      <c r="AG58" s="68"/>
    </row>
    <row r="59" spans="2:33" ht="50.25" customHeight="1" thickBot="1">
      <c r="B59" s="193" t="s">
        <v>98</v>
      </c>
      <c r="C59" s="32"/>
      <c r="D59" s="32"/>
      <c r="E59" s="99">
        <v>960</v>
      </c>
      <c r="F59" s="100" t="s">
        <v>57</v>
      </c>
      <c r="G59" s="100"/>
      <c r="H59" s="100" t="s">
        <v>40</v>
      </c>
      <c r="I59" s="100" t="s">
        <v>58</v>
      </c>
      <c r="J59" s="100" t="s">
        <v>59</v>
      </c>
      <c r="K59" s="203">
        <v>4770</v>
      </c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102"/>
      <c r="AA59" s="103" t="s">
        <v>99</v>
      </c>
      <c r="AB59" s="103" t="s">
        <v>100</v>
      </c>
      <c r="AC59" s="104">
        <v>4770</v>
      </c>
      <c r="AD59" s="85" t="s">
        <v>101</v>
      </c>
      <c r="AE59" s="14"/>
      <c r="AF59" s="31"/>
      <c r="AG59" s="68"/>
    </row>
    <row r="60" spans="2:33" ht="40.5" customHeight="1" thickBot="1">
      <c r="B60" s="183" t="s">
        <v>149</v>
      </c>
      <c r="C60" s="187"/>
      <c r="D60" s="187"/>
      <c r="E60" s="207">
        <v>960</v>
      </c>
      <c r="F60" s="208" t="s">
        <v>57</v>
      </c>
      <c r="G60" s="208"/>
      <c r="H60" s="81" t="s">
        <v>40</v>
      </c>
      <c r="I60" s="208" t="s">
        <v>58</v>
      </c>
      <c r="J60" s="208" t="s">
        <v>59</v>
      </c>
      <c r="K60" s="82">
        <v>4000</v>
      </c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209"/>
      <c r="AA60" s="83" t="s">
        <v>146</v>
      </c>
      <c r="AB60" s="83" t="s">
        <v>147</v>
      </c>
      <c r="AC60" s="84">
        <v>4000</v>
      </c>
      <c r="AD60" s="53" t="s">
        <v>150</v>
      </c>
      <c r="AE60" s="14"/>
      <c r="AF60" s="31"/>
      <c r="AG60" s="68"/>
    </row>
    <row r="61" spans="2:33" ht="50.25" customHeight="1">
      <c r="B61" s="183" t="s">
        <v>151</v>
      </c>
      <c r="C61" s="187"/>
      <c r="D61" s="187"/>
      <c r="E61" s="205">
        <v>960</v>
      </c>
      <c r="F61" s="177" t="s">
        <v>57</v>
      </c>
      <c r="G61" s="177"/>
      <c r="H61" s="151" t="s">
        <v>40</v>
      </c>
      <c r="I61" s="177" t="s">
        <v>58</v>
      </c>
      <c r="J61" s="177" t="s">
        <v>59</v>
      </c>
      <c r="K61" s="206">
        <v>5000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78"/>
      <c r="AA61" s="179" t="s">
        <v>146</v>
      </c>
      <c r="AB61" s="179" t="s">
        <v>147</v>
      </c>
      <c r="AC61" s="180">
        <v>5000</v>
      </c>
      <c r="AD61" s="156" t="s">
        <v>152</v>
      </c>
      <c r="AE61" s="14"/>
      <c r="AF61" s="31"/>
      <c r="AG61" s="68"/>
    </row>
    <row r="62" spans="2:34" ht="50.25" customHeight="1">
      <c r="B62" s="183" t="s">
        <v>198</v>
      </c>
      <c r="C62" s="153"/>
      <c r="D62" s="153"/>
      <c r="E62" s="207">
        <v>960</v>
      </c>
      <c r="F62" s="208" t="s">
        <v>57</v>
      </c>
      <c r="G62" s="208"/>
      <c r="H62" s="81" t="s">
        <v>40</v>
      </c>
      <c r="I62" s="208" t="s">
        <v>58</v>
      </c>
      <c r="J62" s="208" t="s">
        <v>59</v>
      </c>
      <c r="K62" s="82">
        <v>1000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209"/>
      <c r="AA62" s="83" t="s">
        <v>199</v>
      </c>
      <c r="AB62" s="83" t="s">
        <v>200</v>
      </c>
      <c r="AC62" s="84">
        <v>1000</v>
      </c>
      <c r="AD62" s="258" t="s">
        <v>201</v>
      </c>
      <c r="AE62" s="14"/>
      <c r="AF62" s="31"/>
      <c r="AG62" s="68"/>
      <c r="AH62" s="66"/>
    </row>
    <row r="63" spans="2:33" ht="50.25" customHeight="1">
      <c r="B63" s="193" t="s">
        <v>56</v>
      </c>
      <c r="C63" s="32"/>
      <c r="D63" s="32"/>
      <c r="E63" s="80">
        <v>960</v>
      </c>
      <c r="F63" s="81" t="s">
        <v>57</v>
      </c>
      <c r="G63" s="81"/>
      <c r="H63" s="81" t="s">
        <v>40</v>
      </c>
      <c r="I63" s="81" t="s">
        <v>58</v>
      </c>
      <c r="J63" s="81" t="s">
        <v>59</v>
      </c>
      <c r="K63" s="82">
        <v>2000</v>
      </c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31"/>
      <c r="AA63" s="83" t="s">
        <v>60</v>
      </c>
      <c r="AB63" s="83" t="s">
        <v>61</v>
      </c>
      <c r="AC63" s="84">
        <v>2000</v>
      </c>
      <c r="AD63" s="53" t="s">
        <v>62</v>
      </c>
      <c r="AE63" s="14"/>
      <c r="AF63" s="31"/>
      <c r="AG63" s="68"/>
    </row>
    <row r="64" spans="2:32" ht="51" customHeight="1" thickBot="1">
      <c r="B64" s="251" t="s">
        <v>197</v>
      </c>
      <c r="C64" s="252"/>
      <c r="D64" s="252"/>
      <c r="E64" s="253">
        <v>960</v>
      </c>
      <c r="F64" s="254" t="s">
        <v>57</v>
      </c>
      <c r="G64" s="254"/>
      <c r="H64" s="254" t="s">
        <v>40</v>
      </c>
      <c r="I64" s="254" t="s">
        <v>58</v>
      </c>
      <c r="J64" s="254" t="s">
        <v>59</v>
      </c>
      <c r="K64" s="243">
        <v>4000</v>
      </c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2"/>
      <c r="AA64" s="245" t="s">
        <v>162</v>
      </c>
      <c r="AB64" s="245" t="s">
        <v>164</v>
      </c>
      <c r="AC64" s="255">
        <v>4000</v>
      </c>
      <c r="AD64" s="246" t="s">
        <v>163</v>
      </c>
      <c r="AE64" s="14"/>
      <c r="AF64" s="31"/>
    </row>
    <row r="65" spans="2:30" s="7" customFormat="1" ht="21" customHeight="1" thickBot="1">
      <c r="B65" s="105" t="s">
        <v>12</v>
      </c>
      <c r="C65" s="106"/>
      <c r="D65" s="107"/>
      <c r="E65" s="262">
        <f>K8+K44+K47+K49+K51</f>
        <v>419870.46</v>
      </c>
      <c r="F65" s="263"/>
      <c r="G65" s="263"/>
      <c r="H65" s="263"/>
      <c r="I65" s="263"/>
      <c r="J65" s="263"/>
      <c r="K65" s="264"/>
      <c r="L65" s="108" t="e">
        <f>L8+L44+#REF!+#REF!+#REF!+L49+#REF!+#REF!+L51</f>
        <v>#REF!</v>
      </c>
      <c r="M65" s="109" t="e">
        <f>M8+M44+#REF!+#REF!+#REF!+M49+#REF!+#REF!+M51</f>
        <v>#REF!</v>
      </c>
      <c r="N65" s="109" t="e">
        <f>N8+N44+#REF!+#REF!+#REF!+N49+#REF!+#REF!+N51</f>
        <v>#REF!</v>
      </c>
      <c r="O65" s="109" t="e">
        <f>O8+O44+#REF!+#REF!+#REF!+O49+#REF!+#REF!+O51</f>
        <v>#REF!</v>
      </c>
      <c r="P65" s="109" t="e">
        <f>P8+P44+#REF!+#REF!+#REF!+P49+#REF!+#REF!+P51</f>
        <v>#REF!</v>
      </c>
      <c r="Q65" s="109" t="e">
        <f>Q8+Q44+#REF!+#REF!+#REF!+Q49+#REF!+#REF!+Q51</f>
        <v>#REF!</v>
      </c>
      <c r="R65" s="109" t="e">
        <f>R8+R44+#REF!+#REF!+#REF!+R49+#REF!+#REF!+R51</f>
        <v>#REF!</v>
      </c>
      <c r="S65" s="109" t="e">
        <f>S8+S44+#REF!+#REF!+#REF!+S49+#REF!+#REF!+S51</f>
        <v>#REF!</v>
      </c>
      <c r="T65" s="109" t="e">
        <f>T8+T44+#REF!+#REF!+#REF!+T49+#REF!+#REF!+T51</f>
        <v>#REF!</v>
      </c>
      <c r="U65" s="109" t="e">
        <f>U8+U44+#REF!+#REF!+#REF!+U49+#REF!+#REF!+U51</f>
        <v>#REF!</v>
      </c>
      <c r="V65" s="109" t="e">
        <f>V8+V44+#REF!+#REF!+#REF!+V49+#REF!+#REF!+V51</f>
        <v>#REF!</v>
      </c>
      <c r="W65" s="109" t="e">
        <f>W8+W44+#REF!+#REF!+#REF!+W49+#REF!+#REF!+W51</f>
        <v>#REF!</v>
      </c>
      <c r="X65" s="109" t="e">
        <f>X8+X44+#REF!+#REF!+#REF!+X49+#REF!+#REF!+X51</f>
        <v>#REF!</v>
      </c>
      <c r="Y65" s="109" t="e">
        <f>+#REF!+Y51+#REF!+#REF!+#REF!+Y49+Y8+Y44+#REF!</f>
        <v>#REF!</v>
      </c>
      <c r="Z65" s="194" t="e">
        <f>+#REF!+Z51+#REF!+#REF!+#REF!+Z49+Z8+Z44+#REF!</f>
        <v>#REF!</v>
      </c>
      <c r="AA65" s="195"/>
      <c r="AB65" s="196"/>
      <c r="AC65" s="110">
        <f>AC51+AC49+AC44+AC47+AC8</f>
        <v>345527.46</v>
      </c>
      <c r="AD65" s="111"/>
    </row>
    <row r="66" spans="2:30" s="21" customFormat="1" ht="10.5" customHeight="1" thickBot="1">
      <c r="B66" s="12"/>
      <c r="C66" s="16"/>
      <c r="D66" s="17"/>
      <c r="E66" s="33"/>
      <c r="F66" s="6"/>
      <c r="G66" s="6"/>
      <c r="H66" s="6"/>
      <c r="I66" s="6"/>
      <c r="J66" s="6"/>
      <c r="K66" s="4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6"/>
      <c r="AB66" s="66"/>
      <c r="AC66" s="6"/>
      <c r="AD66" s="25"/>
    </row>
    <row r="67" ht="1.5" customHeight="1">
      <c r="AD67" s="6"/>
    </row>
    <row r="68" spans="4:30" ht="13.5">
      <c r="D68" s="8" t="s">
        <v>10</v>
      </c>
      <c r="E68" s="8"/>
      <c r="AD68" s="6"/>
    </row>
    <row r="69" spans="2:30" ht="33.75" customHeight="1">
      <c r="B69" s="267"/>
      <c r="C69" s="267"/>
      <c r="D69" s="267"/>
      <c r="E69" s="267"/>
      <c r="F69" s="267"/>
      <c r="AC69" s="260"/>
      <c r="AD69" s="6"/>
    </row>
    <row r="70" spans="2:30" ht="15.75">
      <c r="B70" s="260"/>
      <c r="C70" s="261"/>
      <c r="D70" s="260"/>
      <c r="E70" s="260"/>
      <c r="F70" s="260"/>
      <c r="G70" s="21"/>
      <c r="H70" s="21"/>
      <c r="K70" s="47"/>
      <c r="AC70" s="260"/>
      <c r="AD70" s="6"/>
    </row>
    <row r="71" spans="2:30" ht="15.75">
      <c r="B71" s="268"/>
      <c r="C71" s="269"/>
      <c r="D71" s="260"/>
      <c r="E71" s="260"/>
      <c r="F71" s="260"/>
      <c r="G71" s="21"/>
      <c r="H71" s="21"/>
      <c r="I71" s="21"/>
      <c r="J71" s="21"/>
      <c r="K71" s="47"/>
      <c r="AC71" s="260"/>
      <c r="AD71" s="21"/>
    </row>
    <row r="72" spans="2:11" ht="15.75">
      <c r="B72" s="55"/>
      <c r="C72" s="21"/>
      <c r="D72" s="21"/>
      <c r="E72" s="21"/>
      <c r="F72" s="21"/>
      <c r="G72" s="21"/>
      <c r="H72" s="21"/>
      <c r="I72" s="21"/>
      <c r="J72" s="21"/>
      <c r="K72" s="47"/>
    </row>
    <row r="73" spans="2:11" ht="13.5" customHeight="1">
      <c r="B73" s="55"/>
      <c r="C73" s="21"/>
      <c r="D73" s="21"/>
      <c r="E73" s="21"/>
      <c r="F73" s="21"/>
      <c r="G73" s="21"/>
      <c r="H73" s="21"/>
      <c r="I73" s="21"/>
      <c r="J73" s="21"/>
      <c r="K73" s="47"/>
    </row>
    <row r="74" ht="6.75" customHeight="1"/>
    <row r="75" spans="2:30" ht="15.75">
      <c r="B75" s="55"/>
      <c r="AD75" s="22"/>
    </row>
    <row r="76" ht="12.75">
      <c r="B76" s="70"/>
    </row>
  </sheetData>
  <mergeCells count="5">
    <mergeCell ref="B71:C71"/>
    <mergeCell ref="AC1:AD3"/>
    <mergeCell ref="E65:K65"/>
    <mergeCell ref="B4:AD4"/>
    <mergeCell ref="B69:F69"/>
  </mergeCells>
  <printOptions/>
  <pageMargins left="0.7874015748031497" right="0.1968503937007874" top="0.1968503937007874" bottom="0.1968503937007874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МФ 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Довольный пользователь Microsoft Office</dc:creator>
  <cp:keywords/>
  <dc:description/>
  <cp:lastModifiedBy>duma02</cp:lastModifiedBy>
  <cp:lastPrinted>2011-07-29T04:16:47Z</cp:lastPrinted>
  <dcterms:created xsi:type="dcterms:W3CDTF">2004-04-12T05:07:12Z</dcterms:created>
  <dcterms:modified xsi:type="dcterms:W3CDTF">2011-07-29T04:17:14Z</dcterms:modified>
  <cp:category/>
  <cp:version/>
  <cp:contentType/>
  <cp:contentStatus/>
</cp:coreProperties>
</file>